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 2026\Banner apbkal 2026 dan lpj 2025\"/>
    </mc:Choice>
  </mc:AlternateContent>
  <xr:revisionPtr revIDLastSave="0" documentId="8_{2831C3A6-CB5A-435C-9F6A-B33624AE21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NER APBDES 2026" sheetId="5" r:id="rId1"/>
    <sheet name="LPJ 2025" sheetId="6" r:id="rId2"/>
  </sheets>
  <externalReferences>
    <externalReference r:id="rId3"/>
  </externalReferences>
  <definedNames>
    <definedName name="\Z" localSheetId="0">#REF!</definedName>
    <definedName name="\Z">#REF!</definedName>
    <definedName name="_xlnm.Print_Area" localSheetId="0">'BANNER APBDES 2026'!$A$1:$T$78</definedName>
    <definedName name="_xlnm.Print_Area">'[1]F-25.b LEMBAR CATATAN'!$A$3:$L$68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6" l="1"/>
  <c r="C53" i="6"/>
  <c r="C22" i="6"/>
  <c r="R29" i="5" l="1"/>
  <c r="R11" i="5"/>
  <c r="L46" i="5"/>
  <c r="G51" i="5" l="1"/>
  <c r="G35" i="5" l="1"/>
  <c r="G15" i="5"/>
  <c r="M85" i="5"/>
  <c r="G37" i="5" l="1"/>
  <c r="R57" i="5"/>
  <c r="S77" i="5"/>
  <c r="M82" i="5"/>
  <c r="K11" i="5"/>
  <c r="S67" i="5" l="1"/>
  <c r="G53" i="5"/>
  <c r="I80" i="5" l="1"/>
  <c r="M81" i="5"/>
  <c r="M83" i="5" s="1"/>
  <c r="M10" i="5" l="1"/>
  <c r="S54" i="5"/>
  <c r="M45" i="5"/>
  <c r="I82" i="5"/>
  <c r="S10" i="5"/>
  <c r="S27" i="5"/>
  <c r="S68" i="5"/>
  <c r="S78" i="5" s="1"/>
  <c r="L89" i="5" l="1"/>
</calcChain>
</file>

<file path=xl/sharedStrings.xml><?xml version="1.0" encoding="utf-8"?>
<sst xmlns="http://schemas.openxmlformats.org/spreadsheetml/2006/main" count="142" uniqueCount="131">
  <si>
    <t>2. BIDANG PELAKSANAAN PEMBANGUNAN DESA</t>
  </si>
  <si>
    <t>PENERIMAAN  PEMBIAYAAN</t>
  </si>
  <si>
    <t xml:space="preserve">PENGELUARAN PEMBIAYAAN </t>
  </si>
  <si>
    <t>Penyediaan Penghasilan Tetap dan Tunjangan Perangkat Desa</t>
  </si>
  <si>
    <t>Penyediaan Jaminan Sosial bagi Kepala Desa dan Perangkat Desa</t>
  </si>
  <si>
    <t>Penyediaan Operasional Pemerintah Desa (ATK, Honor PKPKD dan PPKD dll)</t>
  </si>
  <si>
    <t>Penyediaan Tunjangan BPD</t>
  </si>
  <si>
    <t>Penyediaan Operasional BPD (rapat, ATK, Makan Minum, Pakaian Seragam dll)</t>
  </si>
  <si>
    <t>Penyediaan Insentif/ Operasional RT/RW</t>
  </si>
  <si>
    <t>Penyediaan jasa perbaikan/servis peralatan kerja</t>
  </si>
  <si>
    <t>Pendataan keluarga/rumah tangga miskin</t>
  </si>
  <si>
    <t>Penyusunan Dokumen Perencanaan Desa (RPJMDesa/RKPDesa dll)</t>
  </si>
  <si>
    <t>Penyusunan Dokumen Keuangan Desa (APBDes, APBDes Perubahan, LPJ dll)</t>
  </si>
  <si>
    <t>Pengembangan Sistem Informasi Desa</t>
  </si>
  <si>
    <t>Sub Bidang Penyediaan Sarana Prasarana Pemerintahan Desa</t>
  </si>
  <si>
    <t>Sub Bidang Pengelolaan Administrasi Kependudukan, Pencatatan Sipil, Statistik, dan Kearsipan</t>
  </si>
  <si>
    <t>Sub Bidang Penyelenggaraan Tata Praja Pemerintahan, Perencanaan, Keuangan dan Pelaporan</t>
  </si>
  <si>
    <t xml:space="preserve">Sub Bidang Pendidikan </t>
  </si>
  <si>
    <t>Penyelenggaraan PAUD/TK/TPA/TKA/TPQ/ Madrasah Non Formal Milik Desa (Honor, Pakaian dll)</t>
  </si>
  <si>
    <t>Sub Bidang Kesehatan</t>
  </si>
  <si>
    <t>Penyelenggaraan Posyandu (Makanan Tambahan, Kls Bumil, Lansia, Insentif)</t>
  </si>
  <si>
    <t xml:space="preserve">Penyelenggaraan Desa Siaga Kesehatan </t>
  </si>
  <si>
    <t xml:space="preserve">Pemberian makanan tambahan untuk balita/siswa  PAUD </t>
  </si>
  <si>
    <t xml:space="preserve">Insentif kader kesehatan/KB </t>
  </si>
  <si>
    <t xml:space="preserve">Sub Bidang Pekerjaan Umum dan Penataan Ruang </t>
  </si>
  <si>
    <t xml:space="preserve">Sub Bidang Kawasan Pemukiman </t>
  </si>
  <si>
    <t xml:space="preserve">Sub Bidang Perhubungan, Komunikasi dan Informatika </t>
  </si>
  <si>
    <t>3. BIDANG PEMBINAAN KEMASYARAKATAN</t>
  </si>
  <si>
    <t>4. BIDANG PEMBERDAYAAN MASYARAKAT</t>
  </si>
  <si>
    <t xml:space="preserve">Sub Bidang Pertanian dan Peternakan </t>
  </si>
  <si>
    <t xml:space="preserve">Sub Bidang Peningkatan Kapasitas Aparatur Desa </t>
  </si>
  <si>
    <t xml:space="preserve">Peningkatan Kapatitas Perangkat Desa </t>
  </si>
  <si>
    <t>5. BIDANG PENANGGULANGAN BENCANA, DARURAT DAN MENDESAK DESA</t>
  </si>
  <si>
    <t xml:space="preserve">Sub Bidang Penanggulangan Bencana </t>
  </si>
  <si>
    <t xml:space="preserve">Kegiatan Penanggulanan Bencana </t>
  </si>
  <si>
    <t>BELANJA</t>
  </si>
  <si>
    <t>PENDAPATAN</t>
  </si>
  <si>
    <t>SELISIH</t>
  </si>
  <si>
    <t>PENYERTAAN MODAL</t>
  </si>
  <si>
    <t>SILPA</t>
  </si>
  <si>
    <t>SURPLUS/DEFISIT</t>
  </si>
  <si>
    <t>JUMLAH BELANJA</t>
  </si>
  <si>
    <t>PEMBIAYAAN</t>
  </si>
  <si>
    <t>PEMBIAYAAN NETTO</t>
  </si>
  <si>
    <t>SISA LEBIH/(KURANG) PEMBIAYAAN ANGGARAN</t>
  </si>
  <si>
    <t>Pendapatan Transfer</t>
  </si>
  <si>
    <t>Pendapatan Lain-Lain</t>
  </si>
  <si>
    <t>JUMLAH PENDAPATAN</t>
  </si>
  <si>
    <t>Penerimaan pembiayaan</t>
  </si>
  <si>
    <t>SILPA Tahun Sebelumnya</t>
  </si>
  <si>
    <t>Pengeluaran Pembiayaan</t>
  </si>
  <si>
    <t>Penyertaan Modal BUM Desa</t>
  </si>
  <si>
    <t>SURPLUS (DEFISIT)</t>
  </si>
  <si>
    <t>ANGGARAN PENDAPATAN DAN BELANJA KALURAHAN</t>
  </si>
  <si>
    <t>Penyelenggaraan Musyawarah Perencanaan Desa/Pembahasan APBDes (Reguler)</t>
  </si>
  <si>
    <t>Penyelenggaraan Informasi Publik Desa (Poster, Baliho Dll)</t>
  </si>
  <si>
    <t>Sub Bidang Kelembagaan Masyarakat</t>
  </si>
  <si>
    <t>Operasional LPMD dan/atau LPMD</t>
  </si>
  <si>
    <t>Operasional PKK</t>
  </si>
  <si>
    <t>Sub Bidang Ketenteraman, Ketertiban Umum dan Perlindungan Masyarakat</t>
  </si>
  <si>
    <t>Sub Bidang Kebudayaan dan Keagamaan</t>
  </si>
  <si>
    <t>KABUPATEN GUNUNGKIDUL DAERAH ISTIMEWA YOGYAKARTA</t>
  </si>
  <si>
    <t>Penyertaan Modal Bumdesma</t>
  </si>
  <si>
    <t>Penyediaan Pengahasilan Tetap dan Tunjangan Kepala Desa</t>
  </si>
  <si>
    <t>Penyediaan Operasional Pemerintah Desa yang bersumber dari Dana Desa</t>
  </si>
  <si>
    <t>Pengelolaan Administrasi/Inventarisasi/ Penilaian Aset Desa</t>
  </si>
  <si>
    <t>Dukungan Pelaksanaan Program Pembangunan/Rehab Rumah Tidak Layak Huni GAKIN</t>
  </si>
  <si>
    <t>KALURAHAN NGLORO KAPANEWON SAPTOSARI</t>
  </si>
  <si>
    <t>Dukungan dan sosialisasi pelaksanaan pilkades, pemilihan ka.kewilayahan dan BPD</t>
  </si>
  <si>
    <t>TAHUN ANGGARAN 2025</t>
  </si>
  <si>
    <t>PENDAPATAN, BELANJA, DAN PEMBIAYAAN KALURAHAN :</t>
  </si>
  <si>
    <t>PENDAPATAN KALURAHAN</t>
  </si>
  <si>
    <t>Pendapatan Asli Kalurahan</t>
  </si>
  <si>
    <t>BELANJA KALURAHAN</t>
  </si>
  <si>
    <t>Bidang Penyelenggaraan Pemerintahan Kalurahan</t>
  </si>
  <si>
    <t>Bidang Pelaksanaan  Pembangunan Kalurahan</t>
  </si>
  <si>
    <t>Bidang Pembinaan Kemasyarakatan Kalurahan</t>
  </si>
  <si>
    <t>Bidang Pemberdayaan Masyarakat Kalurahan</t>
  </si>
  <si>
    <t>Bidang Penanggulangan Bencana, Darurat dan Mendesak Kalurahan</t>
  </si>
  <si>
    <t>PEMBIAYAAN KALURAHAN</t>
  </si>
  <si>
    <t>RINCIAN BELANJA KALURAHAN :</t>
  </si>
  <si>
    <t>1. BIDANG PENYELENGGARAAN PEMERINTAHAN DESA</t>
  </si>
  <si>
    <t xml:space="preserve"> </t>
  </si>
  <si>
    <t>Koordinasi Pembinaan Keamanan, Ketertiban dan Perlindungan Masyarakat Skala Lokal Desa</t>
  </si>
  <si>
    <t>Pelaksanaan upacara adat/tradisi daerah tingkat desa</t>
  </si>
  <si>
    <t>Penyelenggaraan Festival Kesenian, Adat/Kebudayaan, dan Keagamaan (HUT RI, Raya Keagamaan dll)</t>
  </si>
  <si>
    <t>Lain lain Kegiatan Sub Bidang Pertanian dan Peternakan</t>
  </si>
  <si>
    <t>Penyelenggaraan Musyawarah Desa Lainnya (Musdus, Rembug desa non Reguler)</t>
  </si>
  <si>
    <t>Penyusunan Laporan Keuangan bulanan/SPJ dan Semestaran</t>
  </si>
  <si>
    <t xml:space="preserve">LAPORAN PERTANGGUNGJAWABAN </t>
  </si>
  <si>
    <t xml:space="preserve">REALISASI ANGGARAN PENDAPATAN DAN BELANJA KALURAHAN </t>
  </si>
  <si>
    <t>KALURAHAN NGLORO KAPANEWON SAPTOSARI KABUPATEN GUNUNGKIDUL</t>
  </si>
  <si>
    <t>a. Pendapatan Asli Desa</t>
  </si>
  <si>
    <t>b. Pendapatan Transfer</t>
  </si>
  <si>
    <t>c. Pendapatan Lain-Lain</t>
  </si>
  <si>
    <t xml:space="preserve">BELANJA </t>
  </si>
  <si>
    <t>SURPLUS/(DEFISIT)</t>
  </si>
  <si>
    <t>a. Penerimaan Pembiayaan</t>
  </si>
  <si>
    <t>b. Pengeluaran Pembiayaan</t>
  </si>
  <si>
    <t>SELISIH PEMBIAYAAN</t>
  </si>
  <si>
    <t>SILPA TAHUN BERJALAN</t>
  </si>
  <si>
    <t>Penyediaan Sarana (Aset Tetap) Perkantoran/Pemerintahan</t>
  </si>
  <si>
    <t>a. Bidang Pemerintahan Kalurahan</t>
  </si>
  <si>
    <t>b. Bidang Pembangunan Kalurahan</t>
  </si>
  <si>
    <t>c. Bidang Pembinaan Kemasyarakat Kalurahan</t>
  </si>
  <si>
    <t>d. Bidang Pemberdayaan Masyarakat Kalurahan</t>
  </si>
  <si>
    <t>e. Bidang Peanggulangan Bencana, Darurat, dan Mendesak</t>
  </si>
  <si>
    <t>TAHUN ANGGARAN 2026</t>
  </si>
  <si>
    <t>Sesuai Dengan Peraturan Kalurahan Ngloro Nomor 8 Tahun 2025 Tentang Anggaran Pendapatan dan Belanja Kalurahan Tahun Anggaran 2026</t>
  </si>
  <si>
    <t>Sub Bidang Penyelenggaraan Belanja Siltap, Tunjangan dan Operasional Pemerintahan Desa</t>
  </si>
  <si>
    <t>Pembangunan/Rehabilitasi/Peningkatan Gedung/Prasarana Kantor Desa</t>
  </si>
  <si>
    <t>Rehabilitasi/Pemeliharaan Kendaraan Dinas/Operasional</t>
  </si>
  <si>
    <t>Penyusunan Laporan Kepala Desa, LPPDesa dan Informasi Kepada Masyarakat</t>
  </si>
  <si>
    <t xml:space="preserve">  Penghargaan Purna Tugas bagi Aparatur Pemerintahan Desa</t>
  </si>
  <si>
    <t>Pemeliharaan Gedung/Prasarana Balai Desa/Balai Kemasyarakatan</t>
  </si>
  <si>
    <t>Pembangunan/Rehabilitasi/Peningkatan/Pengerasan Jalan Desa**)</t>
  </si>
  <si>
    <t>Pemeliharaan sumber air bersih milik desa (mata air, penampung air, sumur bor dll)</t>
  </si>
  <si>
    <t>Pemeliharaan sanitasi pemukiman (gorong-gorong, selokan, parit diluar prasarana jalan)</t>
  </si>
  <si>
    <t>pemeliharaan fasilitas jamban umum/MCK Umum dll</t>
  </si>
  <si>
    <t>Pemeliharaan sistem pembuangan air limbah (drainase, air limbah rumah tangga)</t>
  </si>
  <si>
    <t>Pemberian stimulan kegiatan keagamaan</t>
  </si>
  <si>
    <t>Pembinaan dan pengembangan Desa Budaya</t>
  </si>
  <si>
    <t>Peningkatan Kapatitas BPD</t>
  </si>
  <si>
    <t>Sub Bidang Koperasi, Usaha Micro Kecil dan Menengah (UMKM)</t>
  </si>
  <si>
    <t>Pelatihan Manajemen/KUD/UMKM</t>
  </si>
  <si>
    <t>Lain-lain Sub Bidang Koperasi, Micro Usaha dan Menengah (UMKM)</t>
  </si>
  <si>
    <t>Sub Bidang Keadaan Mendesak</t>
  </si>
  <si>
    <t>Penanganan Keadaan Mendesak</t>
  </si>
  <si>
    <t>Silpa Tahun 2025</t>
  </si>
  <si>
    <t xml:space="preserve">Penyertaan Modal BUMDES </t>
  </si>
  <si>
    <t>Sesuai Dengan Peraturan Kalurahan Ngloro No. 1  Tahun 2026 Tentang Laporan Pertanggungjawaban Realisasi Anggaran Pendapatan dan Belanja Kalurahan 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</si>
</sst>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p&quot;* #,##0.00_-;\-&quot;Rp&quot;* #,##0.00_-;_-&quot;Rp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[$Rp-421]* #,##0.00_);_([$Rp-421]* \(#,##0.00\);_([$Rp-421]* &quot;-&quot;??_);_(@_)"/>
    <numFmt numFmtId="168" formatCode="_-[$Rp-421]* #,##0.00_-;\-[$Rp-421]* #,##0.00_-;_-[$Rp-421]* &quot;-&quot;??_-;_-@_-"/>
    <numFmt numFmtId="169" formatCode="_-&quot;Rp&quot;* #,##0.00_-;\-&quot;Rp&quot;* #,##0.00_-;_-&quot;Rp&quot;* &quot;-&quot;_-;_-@_-"/>
    <numFmt numFmtId="170" formatCode="_-[$Rp-3809]* #,##0.00_-;\-[$Rp-3809]* #,##0.00_-;_-[$Rp-3809]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20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6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36"/>
      <color theme="1"/>
      <name val="Bookman Old Style"/>
      <family val="1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20"/>
      <color theme="1"/>
      <name val="Bookman Old Style"/>
      <family val="1"/>
    </font>
    <font>
      <sz val="11"/>
      <color theme="1"/>
      <name val="Calibri"/>
      <family val="2"/>
      <charset val="1"/>
      <scheme val="minor"/>
    </font>
    <font>
      <sz val="10"/>
      <name val="Times New Roman"/>
      <family val="1"/>
    </font>
    <font>
      <sz val="12"/>
      <name val="Arial"/>
      <family val="2"/>
    </font>
    <font>
      <sz val="11"/>
      <color indexed="8"/>
      <name val="Helvetica Neue"/>
    </font>
    <font>
      <b/>
      <sz val="24"/>
      <color theme="1"/>
      <name val="Bookman Old Style"/>
      <family val="1"/>
    </font>
    <font>
      <b/>
      <sz val="28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22"/>
      <color theme="1"/>
      <name val="Bookman Old Style"/>
      <family val="1"/>
    </font>
    <font>
      <b/>
      <sz val="14"/>
      <color theme="1"/>
      <name val="Bookman Old Style"/>
      <family val="1"/>
    </font>
    <font>
      <sz val="14"/>
      <color theme="1"/>
      <name val="Bookman Old Style"/>
      <family val="1"/>
    </font>
    <font>
      <sz val="14"/>
      <color rgb="FF000000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sz val="14"/>
      <color indexed="8"/>
      <name val="Bookman Old Style"/>
      <family val="1"/>
    </font>
    <font>
      <sz val="14"/>
      <color rgb="FFFF0000"/>
      <name val="Bookman Old Style"/>
      <family val="1"/>
    </font>
    <font>
      <b/>
      <sz val="18"/>
      <color rgb="FFFF0000"/>
      <name val="Bookman Old Style"/>
      <family val="1"/>
    </font>
    <font>
      <b/>
      <sz val="16"/>
      <color rgb="FFFF0000"/>
      <name val="Bookman Old Style"/>
      <family val="1"/>
    </font>
    <font>
      <sz val="20"/>
      <color rgb="FFFF0000"/>
      <name val="Bookman Old Style"/>
      <family val="1"/>
    </font>
    <font>
      <sz val="12"/>
      <color rgb="FFFF0000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b/>
      <sz val="18"/>
      <name val="Bookman Old Style"/>
      <family val="1"/>
    </font>
    <font>
      <sz val="36"/>
      <color theme="1"/>
      <name val="Bookman Old Style"/>
      <family val="1"/>
    </font>
    <font>
      <sz val="16"/>
      <color theme="1"/>
      <name val="Bookman Old Style"/>
      <family val="1"/>
    </font>
    <font>
      <sz val="24"/>
      <color theme="1"/>
      <name val="Bookman Old Style"/>
      <family val="1"/>
    </font>
    <font>
      <sz val="24"/>
      <name val="Bookman Old Style"/>
      <family val="1"/>
    </font>
    <font>
      <b/>
      <sz val="24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8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9" fillId="0" borderId="0"/>
    <xf numFmtId="0" fontId="13" fillId="0" borderId="0"/>
    <xf numFmtId="0" fontId="9" fillId="0" borderId="0"/>
    <xf numFmtId="0" fontId="9" fillId="0" borderId="0">
      <alignment vertical="center"/>
    </xf>
    <xf numFmtId="0" fontId="14" fillId="0" borderId="0" applyNumberFormat="0" applyFill="0" applyBorder="0" applyProtection="0">
      <alignment vertical="top"/>
    </xf>
    <xf numFmtId="0" fontId="9" fillId="0" borderId="0"/>
    <xf numFmtId="0" fontId="9" fillId="0" borderId="0"/>
    <xf numFmtId="0" fontId="13" fillId="0" borderId="0"/>
    <xf numFmtId="0" fontId="9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5">
    <xf numFmtId="0" fontId="0" fillId="0" borderId="0" xfId="0"/>
    <xf numFmtId="0" fontId="2" fillId="2" borderId="0" xfId="0" applyFont="1" applyFill="1"/>
    <xf numFmtId="0" fontId="2" fillId="2" borderId="4" xfId="0" applyFont="1" applyFill="1" applyBorder="1"/>
    <xf numFmtId="0" fontId="2" fillId="2" borderId="7" xfId="0" applyFont="1" applyFill="1" applyBorder="1"/>
    <xf numFmtId="169" fontId="10" fillId="2" borderId="5" xfId="31" applyNumberFormat="1" applyFont="1" applyFill="1" applyBorder="1" applyAlignment="1"/>
    <xf numFmtId="169" fontId="10" fillId="2" borderId="0" xfId="31" applyNumberFormat="1" applyFont="1" applyFill="1" applyAlignment="1"/>
    <xf numFmtId="0" fontId="16" fillId="2" borderId="4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" fillId="2" borderId="6" xfId="0" applyFont="1" applyFill="1" applyBorder="1"/>
    <xf numFmtId="169" fontId="10" fillId="2" borderId="8" xfId="31" applyNumberFormat="1" applyFont="1" applyFill="1" applyBorder="1" applyAlignment="1"/>
    <xf numFmtId="169" fontId="10" fillId="2" borderId="0" xfId="31" applyNumberFormat="1" applyFont="1" applyFill="1" applyBorder="1" applyAlignment="1"/>
    <xf numFmtId="0" fontId="18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6" fillId="2" borderId="4" xfId="0" applyFont="1" applyFill="1" applyBorder="1"/>
    <xf numFmtId="0" fontId="6" fillId="2" borderId="0" xfId="0" applyFont="1" applyFill="1"/>
    <xf numFmtId="169" fontId="3" fillId="2" borderId="5" xfId="31" applyNumberFormat="1" applyFont="1" applyFill="1" applyBorder="1" applyAlignment="1"/>
    <xf numFmtId="0" fontId="2" fillId="2" borderId="1" xfId="0" applyFont="1" applyFill="1" applyBorder="1"/>
    <xf numFmtId="0" fontId="2" fillId="2" borderId="2" xfId="0" applyFont="1" applyFill="1" applyBorder="1"/>
    <xf numFmtId="169" fontId="10" fillId="2" borderId="3" xfId="31" applyNumberFormat="1" applyFont="1" applyFill="1" applyBorder="1" applyAlignment="1"/>
    <xf numFmtId="169" fontId="28" fillId="2" borderId="5" xfId="31" applyNumberFormat="1" applyFont="1" applyFill="1" applyBorder="1" applyAlignment="1"/>
    <xf numFmtId="169" fontId="10" fillId="2" borderId="2" xfId="31" applyNumberFormat="1" applyFont="1" applyFill="1" applyBorder="1" applyAlignment="1"/>
    <xf numFmtId="167" fontId="2" fillId="2" borderId="2" xfId="0" applyNumberFormat="1" applyFont="1" applyFill="1" applyBorder="1"/>
    <xf numFmtId="167" fontId="2" fillId="2" borderId="3" xfId="0" applyNumberFormat="1" applyFont="1" applyFill="1" applyBorder="1"/>
    <xf numFmtId="0" fontId="2" fillId="2" borderId="3" xfId="0" applyFont="1" applyFill="1" applyBorder="1"/>
    <xf numFmtId="167" fontId="2" fillId="2" borderId="0" xfId="0" applyNumberFormat="1" applyFont="1" applyFill="1"/>
    <xf numFmtId="167" fontId="2" fillId="2" borderId="5" xfId="0" applyNumberFormat="1" applyFont="1" applyFill="1" applyBorder="1"/>
    <xf numFmtId="168" fontId="2" fillId="2" borderId="5" xfId="0" applyNumberFormat="1" applyFont="1" applyFill="1" applyBorder="1"/>
    <xf numFmtId="0" fontId="16" fillId="2" borderId="4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169" fontId="30" fillId="2" borderId="5" xfId="31" applyNumberFormat="1" applyFont="1" applyFill="1" applyBorder="1" applyAlignment="1">
      <alignment vertical="center"/>
    </xf>
    <xf numFmtId="167" fontId="27" fillId="2" borderId="6" xfId="0" applyNumberFormat="1" applyFont="1" applyFill="1" applyBorder="1" applyAlignment="1">
      <alignment vertical="center"/>
    </xf>
    <xf numFmtId="167" fontId="27" fillId="2" borderId="7" xfId="0" applyNumberFormat="1" applyFont="1" applyFill="1" applyBorder="1" applyAlignment="1">
      <alignment vertical="center"/>
    </xf>
    <xf numFmtId="167" fontId="31" fillId="2" borderId="7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horizontal="left" vertical="center"/>
    </xf>
    <xf numFmtId="167" fontId="5" fillId="2" borderId="6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167" fontId="23" fillId="2" borderId="2" xfId="2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167" fontId="19" fillId="2" borderId="3" xfId="0" applyNumberFormat="1" applyFont="1" applyFill="1" applyBorder="1"/>
    <xf numFmtId="169" fontId="30" fillId="2" borderId="5" xfId="31" applyNumberFormat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167" fontId="22" fillId="2" borderId="0" xfId="2" applyNumberFormat="1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horizontal="left" vertical="center"/>
    </xf>
    <xf numFmtId="167" fontId="20" fillId="2" borderId="5" xfId="0" applyNumberFormat="1" applyFont="1" applyFill="1" applyBorder="1" applyAlignment="1">
      <alignment horizontal="center"/>
    </xf>
    <xf numFmtId="167" fontId="20" fillId="2" borderId="5" xfId="3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22" fillId="2" borderId="0" xfId="3" applyNumberFormat="1" applyFont="1" applyFill="1" applyBorder="1" applyAlignment="1">
      <alignment vertical="center"/>
    </xf>
    <xf numFmtId="167" fontId="19" fillId="2" borderId="5" xfId="0" applyNumberFormat="1" applyFont="1" applyFill="1" applyBorder="1"/>
    <xf numFmtId="167" fontId="22" fillId="2" borderId="0" xfId="3" applyNumberFormat="1" applyFont="1" applyFill="1" applyBorder="1" applyAlignment="1">
      <alignment horizontal="center" vertical="center"/>
    </xf>
    <xf numFmtId="167" fontId="20" fillId="2" borderId="5" xfId="32" applyNumberFormat="1" applyFont="1" applyFill="1" applyBorder="1" applyAlignment="1">
      <alignment vertical="center"/>
    </xf>
    <xf numFmtId="0" fontId="21" fillId="2" borderId="4" xfId="1" applyFont="1" applyFill="1" applyBorder="1" applyAlignment="1">
      <alignment vertical="center"/>
    </xf>
    <xf numFmtId="0" fontId="20" fillId="2" borderId="4" xfId="0" applyFont="1" applyFill="1" applyBorder="1"/>
    <xf numFmtId="0" fontId="22" fillId="2" borderId="4" xfId="1" applyFont="1" applyFill="1" applyBorder="1" applyAlignment="1">
      <alignment vertical="center"/>
    </xf>
    <xf numFmtId="0" fontId="22" fillId="2" borderId="0" xfId="1" applyFont="1" applyFill="1" applyAlignment="1">
      <alignment vertical="center"/>
    </xf>
    <xf numFmtId="0" fontId="23" fillId="2" borderId="4" xfId="1" applyFont="1" applyFill="1" applyBorder="1" applyAlignment="1">
      <alignment vertical="center"/>
    </xf>
    <xf numFmtId="167" fontId="19" fillId="2" borderId="5" xfId="2" applyNumberFormat="1" applyFont="1" applyFill="1" applyBorder="1" applyAlignment="1">
      <alignment vertical="center"/>
    </xf>
    <xf numFmtId="0" fontId="22" fillId="2" borderId="4" xfId="1" applyFont="1" applyFill="1" applyBorder="1" applyAlignment="1">
      <alignment vertical="center" wrapText="1"/>
    </xf>
    <xf numFmtId="0" fontId="19" fillId="2" borderId="4" xfId="0" applyFont="1" applyFill="1" applyBorder="1"/>
    <xf numFmtId="0" fontId="20" fillId="2" borderId="0" xfId="0" applyFont="1" applyFill="1"/>
    <xf numFmtId="0" fontId="19" fillId="2" borderId="0" xfId="0" applyFont="1" applyFill="1"/>
    <xf numFmtId="167" fontId="20" fillId="2" borderId="5" xfId="0" applyNumberFormat="1" applyFont="1" applyFill="1" applyBorder="1"/>
    <xf numFmtId="0" fontId="19" fillId="2" borderId="4" xfId="1" applyFont="1" applyFill="1" applyBorder="1" applyAlignment="1">
      <alignment horizontal="left" vertical="center"/>
    </xf>
    <xf numFmtId="0" fontId="19" fillId="2" borderId="0" xfId="1" applyFont="1" applyFill="1" applyAlignment="1">
      <alignment horizontal="left" vertical="center"/>
    </xf>
    <xf numFmtId="167" fontId="23" fillId="2" borderId="0" xfId="3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167" fontId="20" fillId="2" borderId="5" xfId="0" applyNumberFormat="1" applyFont="1" applyFill="1" applyBorder="1" applyAlignment="1">
      <alignment vertical="center"/>
    </xf>
    <xf numFmtId="0" fontId="20" fillId="2" borderId="0" xfId="1" applyFont="1" applyFill="1" applyAlignment="1">
      <alignment vertical="top"/>
    </xf>
    <xf numFmtId="167" fontId="22" fillId="2" borderId="0" xfId="2" applyNumberFormat="1" applyFont="1" applyFill="1" applyBorder="1" applyAlignment="1">
      <alignment vertical="top"/>
    </xf>
    <xf numFmtId="167" fontId="25" fillId="2" borderId="0" xfId="3" applyNumberFormat="1" applyFont="1" applyFill="1" applyBorder="1" applyAlignment="1">
      <alignment vertical="center"/>
    </xf>
    <xf numFmtId="167" fontId="2" fillId="2" borderId="8" xfId="0" applyNumberFormat="1" applyFont="1" applyFill="1" applyBorder="1"/>
    <xf numFmtId="167" fontId="23" fillId="2" borderId="0" xfId="1" applyNumberFormat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168" fontId="34" fillId="2" borderId="5" xfId="0" applyNumberFormat="1" applyFont="1" applyFill="1" applyBorder="1" applyAlignment="1">
      <alignment horizontal="left" vertical="center"/>
    </xf>
    <xf numFmtId="167" fontId="22" fillId="2" borderId="0" xfId="4" applyNumberFormat="1" applyFont="1" applyFill="1"/>
    <xf numFmtId="168" fontId="35" fillId="2" borderId="5" xfId="0" applyNumberFormat="1" applyFont="1" applyFill="1" applyBorder="1" applyAlignment="1">
      <alignment horizontal="left" vertical="center"/>
    </xf>
    <xf numFmtId="0" fontId="20" fillId="2" borderId="4" xfId="1" applyFont="1" applyFill="1" applyBorder="1" applyAlignment="1">
      <alignment vertical="center" wrapText="1"/>
    </xf>
    <xf numFmtId="0" fontId="20" fillId="2" borderId="0" xfId="1" applyFont="1" applyFill="1" applyAlignment="1">
      <alignment vertical="center" wrapText="1"/>
    </xf>
    <xf numFmtId="0" fontId="19" fillId="2" borderId="4" xfId="1" applyFont="1" applyFill="1" applyBorder="1" applyAlignment="1">
      <alignment vertical="top" wrapText="1"/>
    </xf>
    <xf numFmtId="167" fontId="22" fillId="2" borderId="0" xfId="1" applyNumberFormat="1" applyFont="1" applyFill="1" applyAlignment="1">
      <alignment vertical="center"/>
    </xf>
    <xf numFmtId="167" fontId="19" fillId="2" borderId="3" xfId="32" applyNumberFormat="1" applyFont="1" applyFill="1" applyBorder="1" applyAlignment="1">
      <alignment vertical="center"/>
    </xf>
    <xf numFmtId="0" fontId="35" fillId="2" borderId="4" xfId="0" applyFont="1" applyFill="1" applyBorder="1" applyAlignment="1">
      <alignment horizontal="left" vertical="center"/>
    </xf>
    <xf numFmtId="167" fontId="22" fillId="2" borderId="0" xfId="4" applyNumberFormat="1" applyFont="1" applyFill="1" applyAlignment="1">
      <alignment vertical="center"/>
    </xf>
    <xf numFmtId="170" fontId="20" fillId="2" borderId="5" xfId="31" applyNumberFormat="1" applyFont="1" applyFill="1" applyBorder="1" applyAlignment="1">
      <alignment vertical="center"/>
    </xf>
    <xf numFmtId="0" fontId="20" fillId="2" borderId="0" xfId="1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67" fontId="19" fillId="2" borderId="0" xfId="0" applyNumberFormat="1" applyFont="1" applyFill="1" applyAlignment="1">
      <alignment vertical="center"/>
    </xf>
    <xf numFmtId="167" fontId="19" fillId="2" borderId="5" xfId="32" applyNumberFormat="1" applyFont="1" applyFill="1" applyBorder="1" applyAlignment="1">
      <alignment vertical="center"/>
    </xf>
    <xf numFmtId="167" fontId="23" fillId="2" borderId="0" xfId="2" applyNumberFormat="1" applyFont="1" applyFill="1" applyBorder="1" applyAlignment="1">
      <alignment vertical="center"/>
    </xf>
    <xf numFmtId="0" fontId="22" fillId="2" borderId="0" xfId="1" applyFont="1" applyFill="1" applyAlignment="1">
      <alignment horizontal="left" vertical="center"/>
    </xf>
    <xf numFmtId="169" fontId="31" fillId="2" borderId="5" xfId="31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169" fontId="20" fillId="2" borderId="5" xfId="31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169" fontId="19" fillId="2" borderId="5" xfId="31" applyNumberFormat="1" applyFont="1" applyFill="1" applyBorder="1" applyAlignment="1">
      <alignment vertical="center"/>
    </xf>
    <xf numFmtId="167" fontId="19" fillId="2" borderId="2" xfId="3" applyNumberFormat="1" applyFont="1" applyFill="1" applyBorder="1" applyAlignment="1">
      <alignment horizontal="left" vertical="center"/>
    </xf>
    <xf numFmtId="167" fontId="20" fillId="2" borderId="0" xfId="3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7" fontId="19" fillId="2" borderId="5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167" fontId="25" fillId="2" borderId="0" xfId="3" applyNumberFormat="1" applyFont="1" applyFill="1" applyBorder="1" applyAlignment="1">
      <alignment horizontal="center" vertical="center"/>
    </xf>
    <xf numFmtId="167" fontId="19" fillId="2" borderId="0" xfId="3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167" fontId="20" fillId="2" borderId="0" xfId="2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7" fontId="2" fillId="2" borderId="8" xfId="32" applyNumberFormat="1" applyFont="1" applyFill="1" applyBorder="1" applyAlignment="1">
      <alignment vertical="center"/>
    </xf>
    <xf numFmtId="0" fontId="29" fillId="2" borderId="4" xfId="0" applyFont="1" applyFill="1" applyBorder="1"/>
    <xf numFmtId="0" fontId="29" fillId="2" borderId="0" xfId="0" applyFont="1" applyFill="1" applyAlignment="1">
      <alignment vertical="center" wrapText="1"/>
    </xf>
    <xf numFmtId="168" fontId="3" fillId="2" borderId="0" xfId="0" applyNumberFormat="1" applyFont="1" applyFill="1" applyAlignment="1">
      <alignment vertical="top" wrapText="1"/>
    </xf>
    <xf numFmtId="168" fontId="15" fillId="2" borderId="5" xfId="0" applyNumberFormat="1" applyFont="1" applyFill="1" applyBorder="1" applyAlignment="1">
      <alignment horizontal="left" vertical="center"/>
    </xf>
    <xf numFmtId="0" fontId="0" fillId="2" borderId="0" xfId="0" applyFill="1"/>
    <xf numFmtId="167" fontId="4" fillId="2" borderId="2" xfId="0" applyNumberFormat="1" applyFont="1" applyFill="1" applyBorder="1" applyAlignment="1">
      <alignment vertical="center"/>
    </xf>
    <xf numFmtId="167" fontId="19" fillId="2" borderId="3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7" fontId="19" fillId="2" borderId="0" xfId="3" applyNumberFormat="1" applyFont="1" applyFill="1" applyBorder="1" applyAlignment="1">
      <alignment vertical="center"/>
    </xf>
    <xf numFmtId="170" fontId="20" fillId="2" borderId="0" xfId="0" applyNumberFormat="1" applyFont="1" applyFill="1" applyAlignment="1">
      <alignment vertical="center"/>
    </xf>
    <xf numFmtId="0" fontId="20" fillId="2" borderId="6" xfId="0" applyFont="1" applyFill="1" applyBorder="1"/>
    <xf numFmtId="0" fontId="20" fillId="2" borderId="7" xfId="0" applyFont="1" applyFill="1" applyBorder="1"/>
    <xf numFmtId="167" fontId="20" fillId="2" borderId="8" xfId="0" applyNumberFormat="1" applyFont="1" applyFill="1" applyBorder="1"/>
    <xf numFmtId="0" fontId="2" fillId="2" borderId="4" xfId="0" applyFont="1" applyFill="1" applyBorder="1" applyAlignment="1">
      <alignment vertical="center"/>
    </xf>
    <xf numFmtId="168" fontId="3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7" fontId="20" fillId="2" borderId="0" xfId="0" applyNumberFormat="1" applyFont="1" applyFill="1" applyAlignment="1">
      <alignment vertical="top"/>
    </xf>
    <xf numFmtId="0" fontId="20" fillId="2" borderId="0" xfId="0" applyFont="1" applyFill="1" applyAlignment="1">
      <alignment vertical="top"/>
    </xf>
    <xf numFmtId="167" fontId="20" fillId="2" borderId="0" xfId="0" applyNumberFormat="1" applyFont="1" applyFill="1"/>
    <xf numFmtId="170" fontId="19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0" fillId="2" borderId="5" xfId="0" applyFill="1" applyBorder="1"/>
    <xf numFmtId="167" fontId="25" fillId="2" borderId="0" xfId="0" applyNumberFormat="1" applyFont="1" applyFill="1"/>
    <xf numFmtId="167" fontId="20" fillId="2" borderId="7" xfId="0" applyNumberFormat="1" applyFont="1" applyFill="1" applyBorder="1"/>
    <xf numFmtId="167" fontId="6" fillId="2" borderId="7" xfId="0" applyNumberFormat="1" applyFont="1" applyFill="1" applyBorder="1"/>
    <xf numFmtId="0" fontId="19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vertical="center"/>
    </xf>
    <xf numFmtId="167" fontId="20" fillId="2" borderId="8" xfId="32" applyNumberFormat="1" applyFont="1" applyFill="1" applyBorder="1" applyAlignment="1">
      <alignment vertical="center"/>
    </xf>
    <xf numFmtId="10" fontId="2" fillId="2" borderId="0" xfId="0" applyNumberFormat="1" applyFont="1" applyFill="1"/>
    <xf numFmtId="167" fontId="20" fillId="2" borderId="0" xfId="0" applyNumberFormat="1" applyFont="1" applyFill="1" applyAlignment="1">
      <alignment vertical="center"/>
    </xf>
    <xf numFmtId="167" fontId="20" fillId="2" borderId="5" xfId="2" applyNumberFormat="1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69" fontId="30" fillId="2" borderId="5" xfId="31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20" fillId="2" borderId="0" xfId="1" applyFont="1" applyFill="1" applyAlignment="1">
      <alignment vertical="top"/>
    </xf>
    <xf numFmtId="0" fontId="20" fillId="2" borderId="0" xfId="0" applyFont="1" applyFill="1"/>
    <xf numFmtId="0" fontId="20" fillId="2" borderId="0" xfId="1" applyFont="1" applyFill="1" applyAlignment="1">
      <alignment vertical="center" wrapText="1"/>
    </xf>
    <xf numFmtId="0" fontId="20" fillId="2" borderId="0" xfId="1" applyFont="1" applyFill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9" fillId="2" borderId="2" xfId="1" applyFont="1" applyFill="1" applyBorder="1" applyAlignment="1">
      <alignment horizontal="left" vertical="center" wrapText="1"/>
    </xf>
    <xf numFmtId="0" fontId="20" fillId="2" borderId="0" xfId="1" applyFont="1" applyFill="1" applyAlignment="1">
      <alignment horizontal="left" vertical="center"/>
    </xf>
    <xf numFmtId="0" fontId="19" fillId="2" borderId="4" xfId="1" applyFont="1" applyFill="1" applyBorder="1" applyAlignment="1">
      <alignment horizontal="left" vertical="top" wrapText="1"/>
    </xf>
    <xf numFmtId="0" fontId="19" fillId="2" borderId="0" xfId="1" applyFont="1" applyFill="1" applyAlignment="1">
      <alignment horizontal="left" vertical="top" wrapText="1"/>
    </xf>
    <xf numFmtId="0" fontId="26" fillId="2" borderId="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0" fontId="7" fillId="2" borderId="11" xfId="0" applyNumberFormat="1" applyFont="1" applyFill="1" applyBorder="1" applyAlignment="1">
      <alignment horizontal="center" vertical="center"/>
    </xf>
    <xf numFmtId="10" fontId="7" fillId="2" borderId="10" xfId="0" applyNumberFormat="1" applyFont="1" applyFill="1" applyBorder="1" applyAlignment="1">
      <alignment horizontal="center" vertical="center"/>
    </xf>
    <xf numFmtId="0" fontId="22" fillId="2" borderId="0" xfId="1" applyFont="1" applyFill="1" applyAlignment="1">
      <alignment vertical="center" wrapText="1"/>
    </xf>
    <xf numFmtId="0" fontId="16" fillId="2" borderId="0" xfId="0" applyFont="1" applyFill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center"/>
    </xf>
    <xf numFmtId="169" fontId="31" fillId="2" borderId="5" xfId="3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/>
    </xf>
    <xf numFmtId="0" fontId="20" fillId="2" borderId="0" xfId="0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22" fillId="2" borderId="0" xfId="1" applyFont="1" applyFill="1" applyAlignment="1">
      <alignment vertical="center"/>
    </xf>
    <xf numFmtId="0" fontId="2" fillId="2" borderId="7" xfId="0" applyFont="1" applyFill="1" applyBorder="1"/>
    <xf numFmtId="0" fontId="19" fillId="2" borderId="1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167" fontId="2" fillId="2" borderId="0" xfId="0" applyNumberFormat="1" applyFont="1" applyFill="1" applyAlignment="1">
      <alignment horizontal="center"/>
    </xf>
    <xf numFmtId="0" fontId="2" fillId="2" borderId="0" xfId="0" applyFont="1" applyFill="1"/>
    <xf numFmtId="167" fontId="10" fillId="2" borderId="0" xfId="0" applyNumberFormat="1" applyFont="1" applyFill="1"/>
    <xf numFmtId="0" fontId="10" fillId="2" borderId="0" xfId="0" applyFont="1" applyFill="1"/>
    <xf numFmtId="167" fontId="2" fillId="2" borderId="0" xfId="0" applyNumberFormat="1" applyFont="1" applyFill="1"/>
    <xf numFmtId="0" fontId="20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164" fontId="4" fillId="2" borderId="1" xfId="31" applyFont="1" applyFill="1" applyBorder="1" applyAlignment="1" applyProtection="1">
      <alignment horizontal="left" vertical="top"/>
      <protection locked="0"/>
    </xf>
    <xf numFmtId="164" fontId="4" fillId="2" borderId="2" xfId="31" applyFont="1" applyFill="1" applyBorder="1" applyAlignment="1" applyProtection="1">
      <alignment horizontal="left" vertical="top"/>
      <protection locked="0"/>
    </xf>
    <xf numFmtId="164" fontId="4" fillId="2" borderId="4" xfId="31" applyFont="1" applyFill="1" applyBorder="1" applyAlignment="1" applyProtection="1">
      <alignment horizontal="left" vertical="top"/>
      <protection locked="0"/>
    </xf>
    <xf numFmtId="164" fontId="4" fillId="2" borderId="0" xfId="31" applyFont="1" applyFill="1" applyBorder="1" applyAlignment="1" applyProtection="1">
      <alignment horizontal="left" vertical="top"/>
      <protection locked="0"/>
    </xf>
    <xf numFmtId="168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left" vertical="center" wrapText="1"/>
    </xf>
    <xf numFmtId="0" fontId="22" fillId="2" borderId="4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horizontal="left" vertical="center" wrapText="1"/>
    </xf>
    <xf numFmtId="0" fontId="23" fillId="2" borderId="4" xfId="1" applyFont="1" applyFill="1" applyBorder="1" applyAlignment="1">
      <alignment horizontal="left" vertical="center" wrapText="1"/>
    </xf>
    <xf numFmtId="0" fontId="23" fillId="2" borderId="0" xfId="1" applyFont="1" applyFill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6" fillId="2" borderId="7" xfId="0" applyFont="1" applyFill="1" applyBorder="1" applyAlignment="1">
      <alignment horizontal="left"/>
    </xf>
    <xf numFmtId="164" fontId="24" fillId="2" borderId="4" xfId="31" applyFont="1" applyFill="1" applyBorder="1" applyAlignment="1" applyProtection="1">
      <alignment horizontal="left" vertical="top"/>
      <protection locked="0"/>
    </xf>
    <xf numFmtId="164" fontId="24" fillId="2" borderId="0" xfId="31" applyFont="1" applyFill="1" applyBorder="1" applyAlignment="1" applyProtection="1">
      <alignment horizontal="left" vertical="top"/>
      <protection locked="0"/>
    </xf>
    <xf numFmtId="0" fontId="20" fillId="2" borderId="0" xfId="0" applyFont="1" applyFill="1" applyAlignment="1">
      <alignment horizontal="left" wrapText="1"/>
    </xf>
    <xf numFmtId="10" fontId="7" fillId="2" borderId="9" xfId="0" applyNumberFormat="1" applyFont="1" applyFill="1" applyBorder="1" applyAlignment="1">
      <alignment horizontal="center" vertical="center"/>
    </xf>
    <xf numFmtId="0" fontId="23" fillId="2" borderId="4" xfId="1" applyFont="1" applyFill="1" applyBorder="1" applyAlignment="1">
      <alignment horizontal="left" vertical="center"/>
    </xf>
    <xf numFmtId="0" fontId="23" fillId="2" borderId="0" xfId="1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0" fontId="33" fillId="2" borderId="9" xfId="32" applyNumberFormat="1" applyFont="1" applyFill="1" applyBorder="1" applyAlignment="1">
      <alignment horizontal="center" vertical="center"/>
    </xf>
    <xf numFmtId="10" fontId="33" fillId="2" borderId="11" xfId="32" applyNumberFormat="1" applyFont="1" applyFill="1" applyBorder="1" applyAlignment="1">
      <alignment horizontal="center" vertical="center"/>
    </xf>
    <xf numFmtId="10" fontId="33" fillId="2" borderId="10" xfId="3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0" fontId="7" fillId="2" borderId="9" xfId="3" applyNumberFormat="1" applyFont="1" applyFill="1" applyBorder="1" applyAlignment="1">
      <alignment horizontal="center" vertical="center"/>
    </xf>
    <xf numFmtId="10" fontId="7" fillId="2" borderId="11" xfId="3" applyNumberFormat="1" applyFont="1" applyFill="1" applyBorder="1" applyAlignment="1">
      <alignment horizontal="center" vertical="center"/>
    </xf>
    <xf numFmtId="10" fontId="7" fillId="2" borderId="10" xfId="3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167" fontId="19" fillId="2" borderId="3" xfId="0" applyNumberFormat="1" applyFont="1" applyFill="1" applyBorder="1" applyAlignment="1">
      <alignment horizontal="left" vertical="center"/>
    </xf>
    <xf numFmtId="167" fontId="19" fillId="2" borderId="5" xfId="0" applyNumberFormat="1" applyFont="1" applyFill="1" applyBorder="1" applyAlignment="1">
      <alignment horizontal="left" vertical="center"/>
    </xf>
    <xf numFmtId="169" fontId="31" fillId="2" borderId="5" xfId="31" applyNumberFormat="1" applyFont="1" applyFill="1" applyBorder="1" applyAlignment="1">
      <alignment horizontal="center"/>
    </xf>
    <xf numFmtId="169" fontId="31" fillId="2" borderId="8" xfId="31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left" vertical="top" wrapText="1"/>
    </xf>
    <xf numFmtId="0" fontId="22" fillId="2" borderId="0" xfId="1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44" fontId="31" fillId="2" borderId="5" xfId="31" applyNumberFormat="1" applyFont="1" applyFill="1" applyBorder="1" applyAlignment="1">
      <alignment horizontal="center" vertical="center"/>
    </xf>
    <xf numFmtId="44" fontId="31" fillId="2" borderId="8" xfId="31" applyNumberFormat="1" applyFont="1" applyFill="1" applyBorder="1" applyAlignment="1">
      <alignment horizontal="center" vertical="center"/>
    </xf>
    <xf numFmtId="164" fontId="31" fillId="2" borderId="5" xfId="3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8" fontId="34" fillId="2" borderId="5" xfId="0" applyNumberFormat="1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/>
    </xf>
    <xf numFmtId="168" fontId="36" fillId="2" borderId="5" xfId="0" applyNumberFormat="1" applyFont="1" applyFill="1" applyBorder="1" applyAlignment="1">
      <alignment horizontal="left" vertical="center"/>
    </xf>
    <xf numFmtId="168" fontId="37" fillId="2" borderId="5" xfId="0" applyNumberFormat="1" applyFont="1" applyFill="1" applyBorder="1" applyAlignment="1">
      <alignment horizontal="left" vertical="center"/>
    </xf>
    <xf numFmtId="168" fontId="35" fillId="2" borderId="5" xfId="0" applyNumberFormat="1" applyFont="1" applyFill="1" applyBorder="1" applyAlignment="1">
      <alignment horizontal="left" vertical="center"/>
    </xf>
    <xf numFmtId="0" fontId="35" fillId="2" borderId="0" xfId="0" applyFont="1" applyFill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168" fontId="15" fillId="2" borderId="5" xfId="0" applyNumberFormat="1" applyFont="1" applyFill="1" applyBorder="1" applyAlignment="1">
      <alignment horizontal="left" vertical="center"/>
    </xf>
    <xf numFmtId="168" fontId="15" fillId="2" borderId="8" xfId="0" applyNumberFormat="1" applyFont="1" applyFill="1" applyBorder="1" applyAlignment="1">
      <alignment horizontal="left" vertical="center"/>
    </xf>
  </cellXfs>
  <cellStyles count="33">
    <cellStyle name="Comma [0]" xfId="31" builtinId="6"/>
    <cellStyle name="Comma [0] 2" xfId="3" xr:uid="{00000000-0005-0000-0000-000001000000}"/>
    <cellStyle name="Comma [0] 2 2" xfId="6" xr:uid="{00000000-0005-0000-0000-000002000000}"/>
    <cellStyle name="Comma [0] 3" xfId="7" xr:uid="{00000000-0005-0000-0000-000003000000}"/>
    <cellStyle name="Comma [0] 3 2" xfId="8" xr:uid="{00000000-0005-0000-0000-000004000000}"/>
    <cellStyle name="Comma [0] 3 4" xfId="2" xr:uid="{00000000-0005-0000-0000-000005000000}"/>
    <cellStyle name="Comma [0] 4" xfId="5" xr:uid="{00000000-0005-0000-0000-000006000000}"/>
    <cellStyle name="Comma [0] 4 2" xfId="9" xr:uid="{00000000-0005-0000-0000-000007000000}"/>
    <cellStyle name="Comma [0] 8" xfId="10" xr:uid="{00000000-0005-0000-0000-000008000000}"/>
    <cellStyle name="Comma 2" xfId="11" xr:uid="{00000000-0005-0000-0000-000009000000}"/>
    <cellStyle name="Comma 3" xfId="12" xr:uid="{00000000-0005-0000-0000-00000A000000}"/>
    <cellStyle name="Comma 4" xfId="13" xr:uid="{00000000-0005-0000-0000-00000B000000}"/>
    <cellStyle name="Comma 5" xfId="14" xr:uid="{00000000-0005-0000-0000-00000C000000}"/>
    <cellStyle name="Comma 6 2" xfId="15" xr:uid="{00000000-0005-0000-0000-00000D000000}"/>
    <cellStyle name="Currency" xfId="32" builtinId="4"/>
    <cellStyle name="Normal" xfId="0" builtinId="0"/>
    <cellStyle name="Normal 10" xfId="16" xr:uid="{00000000-0005-0000-0000-000010000000}"/>
    <cellStyle name="Normal 10 2" xfId="17" xr:uid="{00000000-0005-0000-0000-000011000000}"/>
    <cellStyle name="Normal 10 2 2" xfId="18" xr:uid="{00000000-0005-0000-0000-000012000000}"/>
    <cellStyle name="Normal 11" xfId="1" xr:uid="{00000000-0005-0000-0000-000013000000}"/>
    <cellStyle name="Normal 2" xfId="19" xr:uid="{00000000-0005-0000-0000-000014000000}"/>
    <cellStyle name="Normal 2 2" xfId="20" xr:uid="{00000000-0005-0000-0000-000015000000}"/>
    <cellStyle name="Normal 2 3" xfId="4" xr:uid="{00000000-0005-0000-0000-000016000000}"/>
    <cellStyle name="Normal 3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24" xr:uid="{00000000-0005-0000-0000-00001A000000}"/>
    <cellStyle name="Normal 7" xfId="25" xr:uid="{00000000-0005-0000-0000-00001B000000}"/>
    <cellStyle name="Normal 7 2" xfId="26" xr:uid="{00000000-0005-0000-0000-00001C000000}"/>
    <cellStyle name="Normal 8" xfId="27" xr:uid="{00000000-0005-0000-0000-00001D000000}"/>
    <cellStyle name="Normal 8 2" xfId="28" xr:uid="{00000000-0005-0000-0000-00001E000000}"/>
    <cellStyle name="Normal 9" xfId="29" xr:uid="{00000000-0005-0000-0000-00001F000000}"/>
    <cellStyle name="Percent 2" xfId="30" xr:uid="{00000000-0005-0000-0000-000020000000}"/>
  </cellStyles>
  <dxfs count="0"/>
  <tableStyles count="0" defaultTableStyle="TableStyleMedium2" defaultPivotStyle="PivotStyleLight16"/>
  <colors>
    <mruColors>
      <color rgb="FFFF5050"/>
      <color rgb="FFAA7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331788</xdr:colOff>
      <xdr:row>1</xdr:row>
      <xdr:rowOff>190500</xdr:rowOff>
    </xdr:from>
    <xdr:to>
      <xdr:col>5</xdr:col>
      <xdr:colOff>870858</xdr:colOff>
      <xdr:row>4</xdr:row>
      <xdr:rowOff>703036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84288" y="190500"/>
          <a:ext cx="1745570" cy="23177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58</xdr:row>
      <xdr:rowOff>333375</xdr:rowOff>
    </xdr:from>
    <xdr:to>
      <xdr:col>19</xdr:col>
      <xdr:colOff>311150</xdr:colOff>
      <xdr:row>59</xdr:row>
      <xdr:rowOff>301624</xdr:rowOff>
    </xdr:to>
    <xdr:sp macro="" textlink="">
      <xdr:nvSpPr>
        <xdr:cNvPr id="4" name="AutoShape 1" descr="blob:https://web.whatsapp.com/6f990add-50cc-4d44-8aeb-fbcbd83a814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316700" y="18449925"/>
          <a:ext cx="31115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304800</xdr:colOff>
      <xdr:row>58</xdr:row>
      <xdr:rowOff>76203</xdr:rowOff>
    </xdr:to>
    <xdr:sp macro="" textlink="">
      <xdr:nvSpPr>
        <xdr:cNvPr id="2049" name="AutoShape 1" descr="blob:https://web.whatsapp.com/3702a9ea-cbd2-4fba-aaa5-696bc6054c8f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181225" y="15401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110434</xdr:colOff>
      <xdr:row>54</xdr:row>
      <xdr:rowOff>41414</xdr:rowOff>
    </xdr:from>
    <xdr:to>
      <xdr:col>5</xdr:col>
      <xdr:colOff>2925149</xdr:colOff>
      <xdr:row>64</xdr:row>
      <xdr:rowOff>413442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9D2C7C-3EAB-4C0A-B830-022D521D6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34" y="18456414"/>
          <a:ext cx="5092432" cy="3381376"/>
        </a:xfrm>
        <a:prstGeom prst="rect">
          <a:avLst/>
        </a:prstGeom>
      </xdr:spPr>
    </xdr:pic>
    <xdr:clientData/>
  </xdr:twoCellAnchor>
  <xdr:twoCellAnchor editAs="oneCell">
    <xdr:from>
      <xdr:col>5</xdr:col>
      <xdr:colOff>3009348</xdr:colOff>
      <xdr:row>54</xdr:row>
      <xdr:rowOff>69022</xdr:rowOff>
    </xdr:from>
    <xdr:to>
      <xdr:col>6</xdr:col>
      <xdr:colOff>3080026</xdr:colOff>
      <xdr:row>64</xdr:row>
      <xdr:rowOff>425755</xdr:rowOff>
    </xdr:to>
    <xdr:pic>
      <xdr:nvPicPr>
        <xdr:cNvPr id="5" name="Picture 4" descr="C:\Users\Acer\Downloads\74693a55-5cb4-4e8e-b9f1-0ea3dc6a0bfb.jpg">
          <a:extLst>
            <a:ext uri="{FF2B5EF4-FFF2-40B4-BE49-F238E27FC236}">
              <a16:creationId xmlns:a16="http://schemas.microsoft.com/office/drawing/2014/main" id="{9DCFBB75-5FA6-4CB3-BA04-2742CC187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7065" y="18484022"/>
          <a:ext cx="5537200" cy="336608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110434</xdr:colOff>
      <xdr:row>65</xdr:row>
      <xdr:rowOff>27609</xdr:rowOff>
    </xdr:from>
    <xdr:to>
      <xdr:col>5</xdr:col>
      <xdr:colOff>2922241</xdr:colOff>
      <xdr:row>75</xdr:row>
      <xdr:rowOff>195516</xdr:rowOff>
    </xdr:to>
    <xdr:pic>
      <xdr:nvPicPr>
        <xdr:cNvPr id="6" name="Picture 5" descr="C:\Users\Acer\Downloads\66dab33f-c84b-407d-9ddf-ad713ba35b0d.jpg">
          <a:extLst>
            <a:ext uri="{FF2B5EF4-FFF2-40B4-BE49-F238E27FC236}">
              <a16:creationId xmlns:a16="http://schemas.microsoft.com/office/drawing/2014/main" id="{D47E13AF-34A9-4550-BB23-EA473917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34" y="21948913"/>
          <a:ext cx="5089524" cy="335349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3036956</xdr:colOff>
      <xdr:row>65</xdr:row>
      <xdr:rowOff>27609</xdr:rowOff>
    </xdr:from>
    <xdr:to>
      <xdr:col>6</xdr:col>
      <xdr:colOff>3164783</xdr:colOff>
      <xdr:row>76</xdr:row>
      <xdr:rowOff>33960</xdr:rowOff>
    </xdr:to>
    <xdr:pic>
      <xdr:nvPicPr>
        <xdr:cNvPr id="7" name="Picture 6" descr="C:\Users\Acer\Downloads\bbb44ea9-d9b7-4766-861a-a6d2d562d7fb.jpg">
          <a:extLst>
            <a:ext uri="{FF2B5EF4-FFF2-40B4-BE49-F238E27FC236}">
              <a16:creationId xmlns:a16="http://schemas.microsoft.com/office/drawing/2014/main" id="{CAE72681-0EF2-4E77-8819-927B01CDCA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207"/>
        <a:stretch/>
      </xdr:blipFill>
      <xdr:spPr bwMode="auto">
        <a:xfrm>
          <a:off x="5314673" y="21948913"/>
          <a:ext cx="5594349" cy="34036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_Rapermen_Pemdes_141007\Form_Rapermen_PPD_Perancanaan_141007\FORM%20PELAKSANAAN%20PEMBANGUNAN%20DESA\Form.25.b.%20Lembar%20Catatan%20Pemeriksaan%20Des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25.b LEMBAR CATATAN"/>
    </sheetNames>
    <sheetDataSet>
      <sheetData sheetId="0">
        <row r="3">
          <cell r="A3" t="str">
            <v>LEMBAR CATATAN PEMERIKSAAN</v>
          </cell>
        </row>
        <row r="5">
          <cell r="B5" t="str">
            <v xml:space="preserve">Lokasi                    </v>
          </cell>
          <cell r="D5" t="str">
            <v>:</v>
          </cell>
        </row>
        <row r="7">
          <cell r="B7" t="str">
            <v xml:space="preserve">Dibuat oleh        </v>
          </cell>
          <cell r="D7" t="str">
            <v>:</v>
          </cell>
          <cell r="I7" t="str">
            <v>Pemeriksaan ke :</v>
          </cell>
        </row>
        <row r="9">
          <cell r="B9" t="str">
            <v xml:space="preserve">Jabatan           </v>
          </cell>
          <cell r="D9" t="str">
            <v>:</v>
          </cell>
          <cell r="I9" t="str">
            <v>Tanggal diserahkan :</v>
          </cell>
        </row>
        <row r="11">
          <cell r="B11" t="str">
            <v>Jenis Prasarana :</v>
          </cell>
          <cell r="I11" t="str">
            <v>Tanggal diperiksa :</v>
          </cell>
        </row>
        <row r="15">
          <cell r="B15" t="str">
            <v>Hal-hal yang harus diperhatikan/diperbaiki 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"/>
  <sheetViews>
    <sheetView tabSelected="1" zoomScale="50" zoomScaleNormal="50" zoomScaleSheetLayoutView="70" workbookViewId="0">
      <selection activeCell="AB8" sqref="AB8"/>
    </sheetView>
  </sheetViews>
  <sheetFormatPr defaultColWidth="9.1796875" defaultRowHeight="25"/>
  <cols>
    <col min="1" max="1" width="2.26953125" style="1" customWidth="1"/>
    <col min="2" max="2" width="3" style="1" customWidth="1"/>
    <col min="3" max="5" width="9.1796875" style="1"/>
    <col min="6" max="6" width="78.1796875" style="1" customWidth="1"/>
    <col min="7" max="7" width="51" style="5" customWidth="1"/>
    <col min="8" max="8" width="9.1796875" style="1"/>
    <col min="9" max="9" width="1.81640625" style="1" customWidth="1"/>
    <col min="10" max="10" width="16.81640625" style="1" customWidth="1"/>
    <col min="11" max="11" width="47.453125" style="1" customWidth="1"/>
    <col min="12" max="12" width="48" style="1" customWidth="1"/>
    <col min="13" max="13" width="46.81640625" style="25" customWidth="1"/>
    <col min="14" max="14" width="10.26953125" style="1" customWidth="1"/>
    <col min="15" max="15" width="2.81640625" style="1" customWidth="1"/>
    <col min="16" max="16" width="28.1796875" style="1" customWidth="1"/>
    <col min="17" max="17" width="19.453125" style="1" customWidth="1"/>
    <col min="18" max="18" width="79.7265625" style="1" customWidth="1"/>
    <col min="19" max="19" width="49.1796875" style="25" customWidth="1"/>
    <col min="20" max="20" width="5.1796875" style="1" customWidth="1"/>
    <col min="21" max="16384" width="9.1796875" style="1"/>
  </cols>
  <sheetData>
    <row r="1" spans="1:21">
      <c r="A1" s="17"/>
      <c r="B1" s="18"/>
      <c r="C1" s="18"/>
      <c r="D1" s="18"/>
      <c r="E1" s="18"/>
      <c r="F1" s="18"/>
      <c r="G1" s="21"/>
      <c r="H1" s="18"/>
      <c r="I1" s="18"/>
      <c r="J1" s="18"/>
      <c r="K1" s="18"/>
      <c r="L1" s="18"/>
      <c r="M1" s="22"/>
      <c r="N1" s="18"/>
      <c r="O1" s="18"/>
      <c r="P1" s="18"/>
      <c r="Q1" s="18"/>
      <c r="R1" s="18"/>
      <c r="S1" s="23"/>
      <c r="T1" s="2"/>
    </row>
    <row r="2" spans="1:21" ht="51.75" customHeight="1">
      <c r="A2" s="170" t="s">
        <v>53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2"/>
      <c r="T2" s="11"/>
    </row>
    <row r="3" spans="1:21" ht="45">
      <c r="A3" s="170" t="s">
        <v>67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11"/>
    </row>
    <row r="4" spans="1:21" ht="45">
      <c r="A4" s="170" t="s">
        <v>61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2"/>
      <c r="T4" s="11"/>
    </row>
    <row r="5" spans="1:21" ht="57" customHeight="1">
      <c r="A5" s="170" t="s">
        <v>107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  <c r="T5" s="12"/>
      <c r="U5" s="1" t="s">
        <v>82</v>
      </c>
    </row>
    <row r="6" spans="1:21" ht="85.5" customHeight="1" thickBot="1">
      <c r="A6" s="173" t="s">
        <v>108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5"/>
      <c r="T6" s="13"/>
    </row>
    <row r="7" spans="1:21">
      <c r="A7" s="2"/>
      <c r="G7" s="10"/>
      <c r="S7" s="26"/>
    </row>
    <row r="8" spans="1:21" ht="15.75" customHeight="1">
      <c r="A8" s="185" t="s">
        <v>70</v>
      </c>
      <c r="B8" s="181"/>
      <c r="C8" s="181"/>
      <c r="D8" s="181"/>
      <c r="E8" s="181"/>
      <c r="F8" s="181"/>
      <c r="G8" s="181"/>
      <c r="I8" s="181" t="s">
        <v>80</v>
      </c>
      <c r="J8" s="181"/>
      <c r="K8" s="181"/>
      <c r="L8" s="181"/>
      <c r="M8" s="181"/>
      <c r="N8" s="181"/>
      <c r="O8" s="181"/>
      <c r="P8" s="181"/>
      <c r="Q8" s="181"/>
      <c r="R8" s="181"/>
      <c r="S8" s="182"/>
      <c r="T8" s="31"/>
    </row>
    <row r="9" spans="1:21" ht="16.5" customHeight="1" thickBot="1">
      <c r="A9" s="185"/>
      <c r="B9" s="181"/>
      <c r="C9" s="181"/>
      <c r="D9" s="181"/>
      <c r="E9" s="181"/>
      <c r="F9" s="181"/>
      <c r="G9" s="181"/>
      <c r="H9" s="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4"/>
      <c r="T9" s="31"/>
    </row>
    <row r="10" spans="1:21" ht="41.25" customHeight="1">
      <c r="A10" s="189" t="s">
        <v>71</v>
      </c>
      <c r="B10" s="190"/>
      <c r="C10" s="190"/>
      <c r="D10" s="190"/>
      <c r="E10" s="190"/>
      <c r="F10" s="190"/>
      <c r="G10" s="19"/>
      <c r="I10" s="197" t="s">
        <v>81</v>
      </c>
      <c r="J10" s="198"/>
      <c r="K10" s="198"/>
      <c r="L10" s="198"/>
      <c r="M10" s="178">
        <f>K11/I80*100%</f>
        <v>0.46563091114575828</v>
      </c>
      <c r="N10" s="2"/>
      <c r="O10" s="199" t="s">
        <v>27</v>
      </c>
      <c r="P10" s="200"/>
      <c r="Q10" s="200"/>
      <c r="R10" s="200"/>
      <c r="S10" s="178">
        <f>R11/I80*100%</f>
        <v>2.0088444389953101E-2</v>
      </c>
      <c r="T10" s="31"/>
    </row>
    <row r="11" spans="1:21" ht="41.25" customHeight="1" thickBot="1">
      <c r="A11" s="2"/>
      <c r="C11" s="34" t="s">
        <v>72</v>
      </c>
      <c r="D11" s="35"/>
      <c r="E11" s="35"/>
      <c r="G11" s="36">
        <v>31475000</v>
      </c>
      <c r="I11" s="37"/>
      <c r="J11" s="38"/>
      <c r="K11" s="39">
        <f>M12+M21+M27+M31+M42</f>
        <v>975411066</v>
      </c>
      <c r="L11" s="40"/>
      <c r="M11" s="179"/>
      <c r="N11" s="2"/>
      <c r="O11" s="41"/>
      <c r="P11" s="42"/>
      <c r="Q11" s="42"/>
      <c r="R11" s="43">
        <f>S12+S15+S22</f>
        <v>42081594</v>
      </c>
      <c r="S11" s="179"/>
      <c r="T11" s="31"/>
    </row>
    <row r="12" spans="1:21" ht="38.25" customHeight="1">
      <c r="A12" s="2"/>
      <c r="C12" s="34" t="s">
        <v>45</v>
      </c>
      <c r="D12" s="35"/>
      <c r="E12" s="35"/>
      <c r="G12" s="36">
        <v>2212356300</v>
      </c>
      <c r="I12" s="161" t="s">
        <v>109</v>
      </c>
      <c r="J12" s="162"/>
      <c r="K12" s="162"/>
      <c r="L12" s="162"/>
      <c r="M12" s="46">
        <v>656978766</v>
      </c>
      <c r="N12" s="2"/>
      <c r="O12" s="195" t="s">
        <v>59</v>
      </c>
      <c r="P12" s="196"/>
      <c r="Q12" s="196"/>
      <c r="R12" s="196"/>
      <c r="S12" s="49">
        <v>4800000</v>
      </c>
      <c r="T12" s="31"/>
    </row>
    <row r="13" spans="1:21" ht="21.75" customHeight="1">
      <c r="A13" s="2"/>
      <c r="C13" s="186" t="s">
        <v>46</v>
      </c>
      <c r="D13" s="186"/>
      <c r="E13" s="186"/>
      <c r="F13" s="186"/>
      <c r="G13" s="155">
        <v>2410000</v>
      </c>
      <c r="I13" s="51"/>
      <c r="J13" s="154" t="s">
        <v>63</v>
      </c>
      <c r="K13" s="154"/>
      <c r="L13" s="154"/>
      <c r="M13" s="53">
        <v>23855000</v>
      </c>
      <c r="N13" s="2"/>
      <c r="O13" s="54"/>
      <c r="P13" s="169" t="s">
        <v>83</v>
      </c>
      <c r="Q13" s="169"/>
      <c r="R13" s="169"/>
      <c r="S13" s="56">
        <v>4800000</v>
      </c>
      <c r="T13" s="31"/>
    </row>
    <row r="14" spans="1:21" ht="18" customHeight="1">
      <c r="A14" s="2"/>
      <c r="C14" s="186"/>
      <c r="D14" s="186"/>
      <c r="E14" s="186"/>
      <c r="F14" s="186"/>
      <c r="G14" s="155"/>
      <c r="I14" s="51"/>
      <c r="J14" s="154" t="s">
        <v>3</v>
      </c>
      <c r="K14" s="154"/>
      <c r="L14" s="154"/>
      <c r="M14" s="53">
        <v>430430000</v>
      </c>
      <c r="N14" s="2"/>
      <c r="O14" s="51"/>
      <c r="P14" s="154"/>
      <c r="Q14" s="154"/>
      <c r="R14" s="154"/>
      <c r="S14" s="57"/>
      <c r="T14" s="31"/>
    </row>
    <row r="15" spans="1:21" ht="18" customHeight="1">
      <c r="A15" s="2"/>
      <c r="B15" s="187" t="s">
        <v>47</v>
      </c>
      <c r="C15" s="187"/>
      <c r="D15" s="187"/>
      <c r="E15" s="187"/>
      <c r="F15" s="187"/>
      <c r="G15" s="188">
        <f>SUM(G11:G14)</f>
        <v>2246241300</v>
      </c>
      <c r="I15" s="51"/>
      <c r="J15" s="154" t="s">
        <v>4</v>
      </c>
      <c r="K15" s="154"/>
      <c r="L15" s="154"/>
      <c r="M15" s="59">
        <v>30639816</v>
      </c>
      <c r="N15" s="2"/>
      <c r="O15" s="201" t="s">
        <v>60</v>
      </c>
      <c r="P15" s="202"/>
      <c r="Q15" s="202"/>
      <c r="R15" s="202"/>
      <c r="S15" s="60">
        <v>26964000</v>
      </c>
      <c r="T15" s="31"/>
    </row>
    <row r="16" spans="1:21" ht="46" customHeight="1">
      <c r="A16" s="2"/>
      <c r="B16" s="187"/>
      <c r="C16" s="187"/>
      <c r="D16" s="187"/>
      <c r="E16" s="187"/>
      <c r="F16" s="187"/>
      <c r="G16" s="188"/>
      <c r="I16" s="51"/>
      <c r="J16" s="154" t="s">
        <v>5</v>
      </c>
      <c r="K16" s="154"/>
      <c r="L16" s="154"/>
      <c r="M16" s="61">
        <v>52679214</v>
      </c>
      <c r="N16" s="2"/>
      <c r="O16" s="54"/>
      <c r="P16" s="168" t="s">
        <v>85</v>
      </c>
      <c r="Q16" s="168"/>
      <c r="R16" s="168"/>
      <c r="S16" s="62">
        <v>6000000</v>
      </c>
      <c r="T16" s="31"/>
    </row>
    <row r="17" spans="1:20" ht="18" customHeight="1">
      <c r="A17" s="2"/>
      <c r="G17" s="4"/>
      <c r="I17" s="63"/>
      <c r="J17" s="192" t="s">
        <v>6</v>
      </c>
      <c r="K17" s="192"/>
      <c r="L17" s="192"/>
      <c r="M17" s="61">
        <v>61047780</v>
      </c>
      <c r="N17" s="2"/>
      <c r="O17" s="64"/>
      <c r="P17" s="154" t="s">
        <v>120</v>
      </c>
      <c r="Q17" s="154"/>
      <c r="R17" s="154"/>
      <c r="S17" s="57">
        <v>4320000</v>
      </c>
      <c r="T17" s="31"/>
    </row>
    <row r="18" spans="1:20" ht="18.75" customHeight="1">
      <c r="A18" s="185" t="s">
        <v>35</v>
      </c>
      <c r="B18" s="181"/>
      <c r="C18" s="181"/>
      <c r="D18" s="181"/>
      <c r="E18" s="181"/>
      <c r="F18" s="181"/>
      <c r="G18" s="182"/>
      <c r="I18" s="65"/>
      <c r="J18" s="193" t="s">
        <v>7</v>
      </c>
      <c r="K18" s="193"/>
      <c r="L18" s="193"/>
      <c r="M18" s="53">
        <v>2589208</v>
      </c>
      <c r="N18" s="2"/>
      <c r="O18" s="67"/>
      <c r="P18" s="154" t="s">
        <v>84</v>
      </c>
      <c r="Q18" s="154"/>
      <c r="R18" s="154"/>
      <c r="S18" s="151">
        <v>11110000</v>
      </c>
      <c r="T18" s="31"/>
    </row>
    <row r="19" spans="1:20" ht="18.75" customHeight="1">
      <c r="A19" s="185"/>
      <c r="B19" s="181"/>
      <c r="C19" s="181"/>
      <c r="D19" s="181"/>
      <c r="E19" s="181"/>
      <c r="F19" s="181"/>
      <c r="G19" s="182"/>
      <c r="I19" s="69"/>
      <c r="J19" s="180" t="s">
        <v>8</v>
      </c>
      <c r="K19" s="180"/>
      <c r="L19" s="180"/>
      <c r="M19" s="53">
        <v>26651860</v>
      </c>
      <c r="N19" s="2"/>
      <c r="O19" s="70"/>
      <c r="P19" s="71" t="s">
        <v>121</v>
      </c>
      <c r="Q19" s="72"/>
      <c r="R19" s="72"/>
      <c r="S19" s="73">
        <v>5534000</v>
      </c>
      <c r="T19" s="31"/>
    </row>
    <row r="20" spans="1:20" ht="18.75" customHeight="1">
      <c r="A20" s="28"/>
      <c r="B20" s="29"/>
      <c r="C20" s="29"/>
      <c r="D20" s="29"/>
      <c r="E20" s="29"/>
      <c r="F20" s="29"/>
      <c r="G20" s="30"/>
      <c r="I20" s="69"/>
      <c r="J20" s="180" t="s">
        <v>64</v>
      </c>
      <c r="K20" s="180"/>
      <c r="L20" s="180"/>
      <c r="M20" s="53">
        <v>29085888</v>
      </c>
      <c r="N20" s="2"/>
      <c r="O20" s="70"/>
      <c r="P20" s="71"/>
      <c r="Q20" s="72"/>
      <c r="R20" s="72"/>
      <c r="S20" s="73"/>
      <c r="T20" s="31"/>
    </row>
    <row r="21" spans="1:20" ht="18" customHeight="1">
      <c r="A21" s="252" t="s">
        <v>73</v>
      </c>
      <c r="B21" s="253"/>
      <c r="C21" s="253"/>
      <c r="D21" s="253"/>
      <c r="E21" s="253"/>
      <c r="F21" s="253"/>
      <c r="G21" s="4"/>
      <c r="I21" s="74" t="s">
        <v>14</v>
      </c>
      <c r="J21" s="75"/>
      <c r="K21" s="75"/>
      <c r="L21" s="75"/>
      <c r="M21" s="76">
        <v>189268000</v>
      </c>
      <c r="N21" s="2"/>
      <c r="O21" s="65"/>
      <c r="P21" s="191"/>
      <c r="Q21" s="191"/>
      <c r="R21" s="191"/>
      <c r="S21" s="73"/>
      <c r="T21" s="31"/>
    </row>
    <row r="22" spans="1:20" ht="18" customHeight="1">
      <c r="A22" s="252"/>
      <c r="B22" s="253"/>
      <c r="C22" s="253"/>
      <c r="D22" s="253"/>
      <c r="E22" s="253"/>
      <c r="F22" s="253"/>
      <c r="G22" s="20"/>
      <c r="I22" s="51"/>
      <c r="J22" s="52" t="s">
        <v>101</v>
      </c>
      <c r="K22" s="52"/>
      <c r="L22" s="52"/>
      <c r="M22" s="59">
        <v>7820000</v>
      </c>
      <c r="N22" s="2"/>
      <c r="O22" s="67" t="s">
        <v>56</v>
      </c>
      <c r="P22" s="66"/>
      <c r="Q22" s="66"/>
      <c r="R22" s="66"/>
      <c r="S22" s="68">
        <v>10317594</v>
      </c>
      <c r="T22" s="31"/>
    </row>
    <row r="23" spans="1:20" ht="18" customHeight="1">
      <c r="A23" s="176"/>
      <c r="B23" s="177"/>
      <c r="C23" s="254" t="s">
        <v>74</v>
      </c>
      <c r="D23" s="254"/>
      <c r="E23" s="254"/>
      <c r="F23" s="254"/>
      <c r="G23" s="155">
        <v>975411066</v>
      </c>
      <c r="I23" s="51"/>
      <c r="J23" s="154" t="s">
        <v>110</v>
      </c>
      <c r="K23" s="154"/>
      <c r="L23" s="154"/>
      <c r="M23" s="59">
        <v>173748000</v>
      </c>
      <c r="N23" s="2"/>
      <c r="O23" s="70"/>
      <c r="P23" s="71"/>
      <c r="Q23" s="72"/>
      <c r="R23" s="72"/>
      <c r="S23" s="73"/>
      <c r="T23" s="31"/>
    </row>
    <row r="24" spans="1:20" ht="18" customHeight="1">
      <c r="A24" s="176"/>
      <c r="B24" s="177"/>
      <c r="C24" s="254"/>
      <c r="D24" s="254"/>
      <c r="E24" s="254"/>
      <c r="F24" s="254"/>
      <c r="G24" s="155"/>
      <c r="I24" s="51"/>
      <c r="J24" s="154" t="s">
        <v>111</v>
      </c>
      <c r="K24" s="154"/>
      <c r="L24" s="154"/>
      <c r="M24" s="59">
        <v>2750000</v>
      </c>
      <c r="N24" s="2"/>
      <c r="O24" s="64"/>
      <c r="P24" s="156" t="s">
        <v>57</v>
      </c>
      <c r="Q24" s="156"/>
      <c r="R24" s="156"/>
      <c r="S24" s="79">
        <v>2157594</v>
      </c>
      <c r="T24" s="31"/>
    </row>
    <row r="25" spans="1:20" ht="18" customHeight="1">
      <c r="A25" s="176"/>
      <c r="B25" s="177"/>
      <c r="C25" s="254" t="s">
        <v>75</v>
      </c>
      <c r="D25" s="254"/>
      <c r="E25" s="254"/>
      <c r="F25" s="254"/>
      <c r="G25" s="155">
        <v>941005524</v>
      </c>
      <c r="I25" s="51"/>
      <c r="J25" s="157" t="s">
        <v>9</v>
      </c>
      <c r="K25" s="157"/>
      <c r="L25" s="157"/>
      <c r="M25" s="81">
        <v>4950000</v>
      </c>
      <c r="N25" s="2"/>
      <c r="O25" s="64"/>
      <c r="P25" s="158" t="s">
        <v>58</v>
      </c>
      <c r="Q25" s="158"/>
      <c r="R25" s="158"/>
      <c r="S25" s="73">
        <v>8160000</v>
      </c>
      <c r="T25" s="31"/>
    </row>
    <row r="26" spans="1:20" ht="12.75" customHeight="1" thickBot="1">
      <c r="A26" s="176"/>
      <c r="B26" s="177"/>
      <c r="C26" s="254"/>
      <c r="D26" s="254"/>
      <c r="E26" s="254"/>
      <c r="F26" s="254"/>
      <c r="G26" s="155"/>
      <c r="I26" s="51"/>
      <c r="J26" s="154"/>
      <c r="K26" s="154"/>
      <c r="L26" s="154"/>
      <c r="M26" s="82"/>
      <c r="N26" s="2"/>
      <c r="O26" s="8"/>
      <c r="P26" s="194"/>
      <c r="Q26" s="194"/>
      <c r="R26" s="194"/>
      <c r="S26" s="83"/>
      <c r="T26" s="31"/>
    </row>
    <row r="27" spans="1:20" ht="38.25" customHeight="1">
      <c r="A27" s="176"/>
      <c r="B27" s="177"/>
      <c r="C27" s="254" t="s">
        <v>76</v>
      </c>
      <c r="D27" s="254"/>
      <c r="E27" s="254"/>
      <c r="F27" s="254"/>
      <c r="G27" s="155">
        <v>42081594</v>
      </c>
      <c r="I27" s="217" t="s">
        <v>15</v>
      </c>
      <c r="J27" s="218"/>
      <c r="K27" s="218"/>
      <c r="L27" s="218"/>
      <c r="M27" s="84">
        <v>3554200</v>
      </c>
      <c r="N27" s="2"/>
      <c r="O27" s="211" t="s">
        <v>28</v>
      </c>
      <c r="P27" s="212"/>
      <c r="Q27" s="212"/>
      <c r="R27" s="212"/>
      <c r="S27" s="249">
        <f>R29/I80*100%</f>
        <v>1.8219261575190097E-2</v>
      </c>
      <c r="T27" s="31"/>
    </row>
    <row r="28" spans="1:20" ht="21.75" customHeight="1">
      <c r="A28" s="176"/>
      <c r="B28" s="177"/>
      <c r="C28" s="254"/>
      <c r="D28" s="254"/>
      <c r="E28" s="254"/>
      <c r="F28" s="254"/>
      <c r="G28" s="155"/>
      <c r="I28" s="51"/>
      <c r="J28" s="159" t="s">
        <v>10</v>
      </c>
      <c r="K28" s="159"/>
      <c r="L28" s="159"/>
      <c r="M28" s="87">
        <v>3554200</v>
      </c>
      <c r="N28" s="2"/>
      <c r="O28" s="213"/>
      <c r="P28" s="214"/>
      <c r="Q28" s="214"/>
      <c r="R28" s="214"/>
      <c r="S28" s="250"/>
      <c r="T28" s="31"/>
    </row>
    <row r="29" spans="1:20" ht="20.25" customHeight="1">
      <c r="A29" s="176"/>
      <c r="B29" s="177"/>
      <c r="C29" s="254" t="s">
        <v>77</v>
      </c>
      <c r="D29" s="254"/>
      <c r="E29" s="254"/>
      <c r="F29" s="254"/>
      <c r="G29" s="155">
        <v>38166000</v>
      </c>
      <c r="I29" s="89"/>
      <c r="J29" s="159"/>
      <c r="K29" s="159"/>
      <c r="L29" s="159"/>
      <c r="M29" s="59"/>
      <c r="N29" s="2"/>
      <c r="O29" s="166"/>
      <c r="P29" s="167"/>
      <c r="Q29" s="167"/>
      <c r="R29" s="215">
        <f>S32+S36+S40</f>
        <v>38166000</v>
      </c>
      <c r="S29" s="250"/>
      <c r="T29" s="31"/>
    </row>
    <row r="30" spans="1:20" ht="18.75" customHeight="1">
      <c r="A30" s="176"/>
      <c r="B30" s="177"/>
      <c r="C30" s="254"/>
      <c r="D30" s="254"/>
      <c r="E30" s="254"/>
      <c r="F30" s="254"/>
      <c r="G30" s="155"/>
      <c r="I30" s="89"/>
      <c r="J30" s="159"/>
      <c r="K30" s="159"/>
      <c r="L30" s="159"/>
      <c r="M30" s="59"/>
      <c r="N30" s="2"/>
      <c r="O30" s="166"/>
      <c r="P30" s="167"/>
      <c r="Q30" s="167"/>
      <c r="R30" s="215"/>
      <c r="S30" s="250"/>
      <c r="T30" s="31"/>
    </row>
    <row r="31" spans="1:20" ht="39.75" customHeight="1" thickBot="1">
      <c r="A31" s="176"/>
      <c r="B31" s="177"/>
      <c r="C31" s="254"/>
      <c r="D31" s="254"/>
      <c r="E31" s="254"/>
      <c r="F31" s="254"/>
      <c r="G31" s="155"/>
      <c r="I31" s="164" t="s">
        <v>16</v>
      </c>
      <c r="J31" s="165"/>
      <c r="K31" s="165"/>
      <c r="L31" s="165"/>
      <c r="M31" s="84">
        <v>125610100</v>
      </c>
      <c r="N31" s="2"/>
      <c r="O31" s="166"/>
      <c r="P31" s="167"/>
      <c r="Q31" s="167"/>
      <c r="R31" s="216"/>
      <c r="S31" s="251"/>
      <c r="T31" s="31"/>
    </row>
    <row r="32" spans="1:20" ht="24.75" customHeight="1">
      <c r="A32" s="176"/>
      <c r="B32" s="177"/>
      <c r="C32" s="255" t="s">
        <v>78</v>
      </c>
      <c r="D32" s="255"/>
      <c r="E32" s="255"/>
      <c r="F32" s="255"/>
      <c r="G32" s="155">
        <v>98151780</v>
      </c>
      <c r="I32" s="91"/>
      <c r="J32" s="260" t="s">
        <v>54</v>
      </c>
      <c r="K32" s="260"/>
      <c r="L32" s="260"/>
      <c r="M32" s="92">
        <v>3227912</v>
      </c>
      <c r="N32" s="2"/>
      <c r="O32" s="195" t="s">
        <v>29</v>
      </c>
      <c r="P32" s="196"/>
      <c r="Q32" s="196"/>
      <c r="R32" s="196"/>
      <c r="S32" s="93">
        <v>4365000</v>
      </c>
      <c r="T32" s="31"/>
    </row>
    <row r="33" spans="1:20" ht="30" customHeight="1">
      <c r="A33" s="176"/>
      <c r="B33" s="177"/>
      <c r="C33" s="255"/>
      <c r="D33" s="255"/>
      <c r="E33" s="255"/>
      <c r="F33" s="255"/>
      <c r="G33" s="155"/>
      <c r="I33" s="51"/>
      <c r="J33" s="80" t="s">
        <v>87</v>
      </c>
      <c r="K33" s="52"/>
      <c r="L33" s="52"/>
      <c r="M33" s="95">
        <v>11725800</v>
      </c>
      <c r="N33" s="2"/>
      <c r="O33" s="64"/>
      <c r="P33" s="158" t="s">
        <v>86</v>
      </c>
      <c r="Q33" s="158"/>
      <c r="R33" s="158"/>
      <c r="S33" s="96">
        <v>4365000</v>
      </c>
      <c r="T33" s="31"/>
    </row>
    <row r="34" spans="1:20" ht="18" customHeight="1">
      <c r="A34" s="2"/>
      <c r="G34" s="20"/>
      <c r="I34" s="51"/>
      <c r="J34" s="80" t="s">
        <v>11</v>
      </c>
      <c r="K34" s="97"/>
      <c r="L34" s="97"/>
      <c r="M34" s="95">
        <v>8965888</v>
      </c>
      <c r="N34" s="2"/>
      <c r="O34" s="64"/>
      <c r="P34" s="71"/>
      <c r="Q34" s="71"/>
      <c r="R34" s="71"/>
      <c r="S34" s="73"/>
      <c r="T34" s="31"/>
    </row>
    <row r="35" spans="1:20" ht="18" customHeight="1">
      <c r="A35" s="176"/>
      <c r="B35" s="177"/>
      <c r="C35" s="187" t="s">
        <v>41</v>
      </c>
      <c r="D35" s="187"/>
      <c r="E35" s="187"/>
      <c r="F35" s="187"/>
      <c r="G35" s="188">
        <f>SUM(G23:G33)</f>
        <v>2094815964</v>
      </c>
      <c r="I35" s="51"/>
      <c r="J35" s="163" t="s">
        <v>12</v>
      </c>
      <c r="K35" s="163"/>
      <c r="L35" s="163"/>
      <c r="M35" s="87">
        <v>6950000</v>
      </c>
      <c r="N35" s="2"/>
      <c r="O35" s="70"/>
      <c r="P35" s="169"/>
      <c r="Q35" s="169"/>
      <c r="R35" s="169"/>
      <c r="S35" s="62"/>
      <c r="T35" s="31"/>
    </row>
    <row r="36" spans="1:20" ht="21.75" customHeight="1">
      <c r="A36" s="176"/>
      <c r="B36" s="177"/>
      <c r="C36" s="187"/>
      <c r="D36" s="187"/>
      <c r="E36" s="187"/>
      <c r="F36" s="187"/>
      <c r="G36" s="188"/>
      <c r="I36" s="51"/>
      <c r="J36" s="163" t="s">
        <v>65</v>
      </c>
      <c r="K36" s="163"/>
      <c r="L36" s="163"/>
      <c r="M36" s="87">
        <v>3735000</v>
      </c>
      <c r="N36" s="2"/>
      <c r="O36" s="98" t="s">
        <v>30</v>
      </c>
      <c r="P36" s="99"/>
      <c r="Q36" s="99"/>
      <c r="R36" s="100"/>
      <c r="S36" s="101">
        <v>8780000</v>
      </c>
      <c r="T36" s="31"/>
    </row>
    <row r="37" spans="1:20" ht="18" customHeight="1">
      <c r="A37" s="176"/>
      <c r="B37" s="177"/>
      <c r="C37" s="187" t="s">
        <v>52</v>
      </c>
      <c r="D37" s="187"/>
      <c r="E37" s="187"/>
      <c r="F37" s="187"/>
      <c r="G37" s="266">
        <f>G15-G35</f>
        <v>151425336</v>
      </c>
      <c r="I37" s="51"/>
      <c r="J37" s="163" t="s">
        <v>112</v>
      </c>
      <c r="K37" s="163"/>
      <c r="L37" s="163"/>
      <c r="M37" s="87">
        <v>2300000</v>
      </c>
      <c r="N37" s="2"/>
      <c r="O37" s="98"/>
      <c r="P37" s="169" t="s">
        <v>31</v>
      </c>
      <c r="Q37" s="169"/>
      <c r="R37" s="169"/>
      <c r="S37" s="62">
        <v>6715000</v>
      </c>
      <c r="T37" s="31"/>
    </row>
    <row r="38" spans="1:20" ht="18" customHeight="1">
      <c r="A38" s="176"/>
      <c r="B38" s="177"/>
      <c r="C38" s="187"/>
      <c r="D38" s="187"/>
      <c r="E38" s="187"/>
      <c r="F38" s="187"/>
      <c r="G38" s="266"/>
      <c r="I38" s="51"/>
      <c r="J38" s="163" t="s">
        <v>13</v>
      </c>
      <c r="K38" s="163"/>
      <c r="L38" s="163"/>
      <c r="M38" s="87">
        <v>5045000</v>
      </c>
      <c r="N38" s="2"/>
      <c r="O38" s="98"/>
      <c r="P38" s="169" t="s">
        <v>122</v>
      </c>
      <c r="Q38" s="169"/>
      <c r="R38" s="169"/>
      <c r="S38" s="62">
        <v>2065000</v>
      </c>
      <c r="T38" s="31"/>
    </row>
    <row r="39" spans="1:20" ht="18" customHeight="1">
      <c r="A39" s="6"/>
      <c r="B39" s="7"/>
      <c r="C39" s="7"/>
      <c r="D39" s="7"/>
      <c r="E39" s="7"/>
      <c r="F39" s="7"/>
      <c r="G39" s="4"/>
      <c r="I39" s="51"/>
      <c r="J39" s="163" t="s">
        <v>68</v>
      </c>
      <c r="K39" s="163"/>
      <c r="L39" s="163"/>
      <c r="M39" s="87">
        <v>71730500</v>
      </c>
      <c r="N39" s="2"/>
      <c r="O39" s="98"/>
      <c r="P39" s="99"/>
      <c r="Q39" s="99"/>
      <c r="R39" s="100"/>
      <c r="S39" s="101"/>
      <c r="T39" s="31"/>
    </row>
    <row r="40" spans="1:20" ht="18" customHeight="1">
      <c r="A40" s="6"/>
      <c r="B40" s="7"/>
      <c r="C40" s="7"/>
      <c r="D40" s="7"/>
      <c r="E40" s="7"/>
      <c r="F40" s="7"/>
      <c r="G40" s="4"/>
      <c r="I40" s="51"/>
      <c r="J40" s="163" t="s">
        <v>88</v>
      </c>
      <c r="K40" s="163"/>
      <c r="L40" s="163"/>
      <c r="M40" s="87">
        <v>2110000</v>
      </c>
      <c r="N40" s="2"/>
      <c r="O40" s="98" t="s">
        <v>123</v>
      </c>
      <c r="P40" s="99"/>
      <c r="Q40" s="99"/>
      <c r="R40" s="100"/>
      <c r="S40" s="101">
        <v>25021000</v>
      </c>
      <c r="T40" s="31"/>
    </row>
    <row r="41" spans="1:20" ht="18" customHeight="1">
      <c r="A41" s="185" t="s">
        <v>42</v>
      </c>
      <c r="B41" s="181"/>
      <c r="C41" s="181"/>
      <c r="D41" s="181"/>
      <c r="E41" s="181"/>
      <c r="F41" s="181"/>
      <c r="G41" s="4"/>
      <c r="I41" s="219" t="s">
        <v>113</v>
      </c>
      <c r="J41" s="220"/>
      <c r="K41" s="220"/>
      <c r="L41" s="220"/>
      <c r="M41" s="87">
        <v>9820000</v>
      </c>
      <c r="N41" s="2"/>
      <c r="O41" s="98"/>
      <c r="P41" s="169" t="s">
        <v>124</v>
      </c>
      <c r="Q41" s="169"/>
      <c r="R41" s="169"/>
      <c r="S41" s="62">
        <v>3355000</v>
      </c>
      <c r="T41" s="31"/>
    </row>
    <row r="42" spans="1:20" ht="18" customHeight="1">
      <c r="A42" s="185"/>
      <c r="B42" s="181"/>
      <c r="C42" s="181"/>
      <c r="D42" s="181"/>
      <c r="E42" s="181"/>
      <c r="F42" s="181"/>
      <c r="G42" s="4"/>
      <c r="I42" s="221"/>
      <c r="J42" s="222"/>
      <c r="K42" s="222"/>
      <c r="L42" s="222"/>
      <c r="M42" s="102"/>
      <c r="N42" s="2"/>
      <c r="O42" s="64"/>
      <c r="P42" s="71" t="s">
        <v>125</v>
      </c>
      <c r="Q42" s="71"/>
      <c r="R42" s="71"/>
      <c r="S42" s="73">
        <v>21666000</v>
      </c>
      <c r="T42" s="31"/>
    </row>
    <row r="43" spans="1:20" ht="18" customHeight="1">
      <c r="A43" s="252" t="s">
        <v>79</v>
      </c>
      <c r="B43" s="253"/>
      <c r="C43" s="253"/>
      <c r="D43" s="253"/>
      <c r="E43" s="253"/>
      <c r="F43" s="253"/>
      <c r="G43" s="4"/>
      <c r="I43" s="69"/>
      <c r="J43" s="103"/>
      <c r="K43" s="103"/>
      <c r="L43" s="103"/>
      <c r="M43" s="53"/>
      <c r="N43" s="2"/>
      <c r="O43" s="70"/>
      <c r="P43" s="71"/>
      <c r="Q43" s="71"/>
      <c r="R43" s="71"/>
      <c r="S43" s="73"/>
      <c r="T43" s="31"/>
    </row>
    <row r="44" spans="1:20" ht="18" customHeight="1" thickBot="1">
      <c r="A44" s="252"/>
      <c r="B44" s="253"/>
      <c r="C44" s="253"/>
      <c r="D44" s="253"/>
      <c r="E44" s="253"/>
      <c r="F44" s="253"/>
      <c r="G44" s="4"/>
      <c r="I44" s="51"/>
      <c r="J44" s="163"/>
      <c r="K44" s="163"/>
      <c r="L44" s="163"/>
      <c r="M44" s="87"/>
      <c r="N44" s="2"/>
      <c r="O44" s="64"/>
      <c r="P44" s="71"/>
      <c r="Q44" s="71"/>
      <c r="R44" s="71"/>
      <c r="S44" s="73"/>
      <c r="T44" s="31"/>
    </row>
    <row r="45" spans="1:20" ht="28.5" customHeight="1">
      <c r="A45" s="2"/>
      <c r="C45" s="58" t="s">
        <v>48</v>
      </c>
      <c r="D45" s="58"/>
      <c r="E45" s="58"/>
      <c r="F45" s="58"/>
      <c r="G45" s="104">
        <v>73574664</v>
      </c>
      <c r="I45" s="223" t="s">
        <v>0</v>
      </c>
      <c r="J45" s="224"/>
      <c r="K45" s="224"/>
      <c r="L45" s="225"/>
      <c r="M45" s="231">
        <f>L46/I80*100%</f>
        <v>0.44920677528310071</v>
      </c>
      <c r="N45" s="2"/>
      <c r="O45" s="54"/>
      <c r="P45" s="105"/>
      <c r="Q45" s="105"/>
      <c r="R45" s="105"/>
      <c r="S45" s="106"/>
      <c r="T45" s="31"/>
    </row>
    <row r="46" spans="1:20" ht="30" customHeight="1" thickBot="1">
      <c r="A46" s="2"/>
      <c r="C46" s="78" t="s">
        <v>49</v>
      </c>
      <c r="D46" s="58"/>
      <c r="E46" s="58"/>
      <c r="F46" s="58"/>
      <c r="G46" s="50">
        <v>73574664</v>
      </c>
      <c r="I46" s="37"/>
      <c r="J46" s="38"/>
      <c r="K46" s="38"/>
      <c r="L46" s="43">
        <f>M47+M52+M61+M65+M71</f>
        <v>941005524</v>
      </c>
      <c r="M46" s="179"/>
      <c r="N46" s="2"/>
      <c r="O46" s="54"/>
      <c r="P46" s="107"/>
      <c r="Q46" s="107"/>
      <c r="R46" s="107"/>
      <c r="S46" s="108"/>
      <c r="T46" s="31"/>
    </row>
    <row r="47" spans="1:20" ht="24" customHeight="1">
      <c r="A47" s="2"/>
      <c r="C47" s="187" t="s">
        <v>50</v>
      </c>
      <c r="D47" s="187"/>
      <c r="E47" s="187"/>
      <c r="F47" s="187"/>
      <c r="G47" s="188">
        <v>225000000</v>
      </c>
      <c r="I47" s="161" t="s">
        <v>17</v>
      </c>
      <c r="J47" s="162"/>
      <c r="K47" s="162"/>
      <c r="L47" s="162"/>
      <c r="M47" s="109">
        <v>8000000</v>
      </c>
      <c r="N47" s="2"/>
      <c r="O47" s="54"/>
      <c r="P47" s="77"/>
      <c r="Q47" s="107"/>
      <c r="R47" s="107"/>
      <c r="S47" s="106"/>
      <c r="T47" s="31"/>
    </row>
    <row r="48" spans="1:20" ht="36.75" customHeight="1">
      <c r="A48" s="2"/>
      <c r="C48" s="187"/>
      <c r="D48" s="187"/>
      <c r="E48" s="187"/>
      <c r="F48" s="187"/>
      <c r="G48" s="188"/>
      <c r="I48" s="51"/>
      <c r="J48" s="159" t="s">
        <v>18</v>
      </c>
      <c r="K48" s="159"/>
      <c r="L48" s="159"/>
      <c r="M48" s="110">
        <v>8000000</v>
      </c>
      <c r="N48" s="2"/>
      <c r="O48" s="111"/>
      <c r="P48" s="107"/>
      <c r="Q48" s="107"/>
      <c r="R48" s="107"/>
      <c r="S48" s="112"/>
      <c r="T48" s="31"/>
    </row>
    <row r="49" spans="1:20" ht="29.25" customHeight="1">
      <c r="A49" s="2"/>
      <c r="C49" s="113" t="s">
        <v>51</v>
      </c>
      <c r="D49" s="113"/>
      <c r="E49" s="113"/>
      <c r="F49" s="113"/>
      <c r="G49" s="36">
        <v>225000000</v>
      </c>
      <c r="I49" s="51"/>
      <c r="J49" s="154"/>
      <c r="K49" s="154"/>
      <c r="L49" s="154"/>
      <c r="M49" s="110"/>
      <c r="N49" s="2"/>
      <c r="O49" s="111"/>
      <c r="P49" s="77"/>
      <c r="Q49" s="77"/>
      <c r="R49" s="77"/>
      <c r="S49" s="73"/>
      <c r="T49" s="31"/>
    </row>
    <row r="50" spans="1:20" ht="29.25" customHeight="1">
      <c r="A50" s="2"/>
      <c r="C50" s="113" t="s">
        <v>62</v>
      </c>
      <c r="D50" s="113"/>
      <c r="E50" s="113"/>
      <c r="F50" s="113"/>
      <c r="G50" s="36">
        <v>0</v>
      </c>
      <c r="I50" s="51"/>
      <c r="J50" s="160"/>
      <c r="K50" s="160"/>
      <c r="L50" s="160"/>
      <c r="M50" s="61"/>
      <c r="N50" s="2"/>
      <c r="O50" s="114"/>
      <c r="P50" s="169"/>
      <c r="Q50" s="169"/>
      <c r="R50" s="169"/>
      <c r="S50" s="56"/>
      <c r="T50" s="31"/>
    </row>
    <row r="51" spans="1:20" ht="24.75" customHeight="1">
      <c r="A51" s="2"/>
      <c r="C51" s="187" t="s">
        <v>43</v>
      </c>
      <c r="D51" s="187"/>
      <c r="E51" s="187"/>
      <c r="F51" s="187"/>
      <c r="G51" s="258">
        <f>G45-G47</f>
        <v>-151425336</v>
      </c>
      <c r="I51" s="51"/>
      <c r="J51" s="90"/>
      <c r="K51" s="90"/>
      <c r="L51" s="90"/>
      <c r="M51" s="115"/>
      <c r="N51" s="2"/>
      <c r="O51" s="14"/>
      <c r="P51" s="72"/>
      <c r="Q51" s="72"/>
      <c r="R51" s="72"/>
      <c r="S51" s="60"/>
      <c r="T51" s="31"/>
    </row>
    <row r="52" spans="1:20" ht="24.75" customHeight="1">
      <c r="A52" s="2"/>
      <c r="C52" s="187"/>
      <c r="D52" s="187"/>
      <c r="E52" s="187"/>
      <c r="F52" s="187"/>
      <c r="G52" s="258"/>
      <c r="I52" s="232" t="s">
        <v>19</v>
      </c>
      <c r="J52" s="233"/>
      <c r="K52" s="233"/>
      <c r="L52" s="233"/>
      <c r="M52" s="116">
        <v>94925000</v>
      </c>
      <c r="N52" s="2"/>
      <c r="O52" s="117"/>
      <c r="P52" s="168"/>
      <c r="Q52" s="168"/>
      <c r="R52" s="168"/>
      <c r="S52" s="62"/>
      <c r="T52" s="31"/>
    </row>
    <row r="53" spans="1:20" ht="21.75" customHeight="1" thickBot="1">
      <c r="A53" s="2"/>
      <c r="C53" s="187" t="s">
        <v>44</v>
      </c>
      <c r="D53" s="187"/>
      <c r="E53" s="187"/>
      <c r="F53" s="187"/>
      <c r="G53" s="188">
        <f>G37+G51</f>
        <v>0</v>
      </c>
      <c r="I53" s="65"/>
      <c r="J53" s="180" t="s">
        <v>20</v>
      </c>
      <c r="K53" s="180"/>
      <c r="L53" s="180"/>
      <c r="M53" s="118">
        <v>9750000</v>
      </c>
      <c r="N53" s="2"/>
      <c r="O53" s="119"/>
      <c r="P53" s="168"/>
      <c r="Q53" s="168"/>
      <c r="R53" s="168"/>
      <c r="S53" s="120"/>
      <c r="T53" s="31"/>
    </row>
    <row r="54" spans="1:20" ht="33" customHeight="1" thickBot="1">
      <c r="A54" s="8"/>
      <c r="B54" s="3"/>
      <c r="C54" s="247"/>
      <c r="D54" s="247"/>
      <c r="E54" s="247"/>
      <c r="F54" s="247"/>
      <c r="G54" s="259"/>
      <c r="I54" s="65"/>
      <c r="J54" s="66" t="s">
        <v>21</v>
      </c>
      <c r="K54" s="66"/>
      <c r="L54" s="66"/>
      <c r="M54" s="118">
        <v>33575000</v>
      </c>
      <c r="N54" s="2"/>
      <c r="O54" s="239" t="s">
        <v>32</v>
      </c>
      <c r="P54" s="240"/>
      <c r="Q54" s="240"/>
      <c r="R54" s="240"/>
      <c r="S54" s="236">
        <f>R57/I80*100%</f>
        <v>4.6854607605997793E-2</v>
      </c>
      <c r="T54" s="31"/>
    </row>
    <row r="55" spans="1:20" ht="16.5" customHeight="1">
      <c r="A55" s="17"/>
      <c r="B55" s="18"/>
      <c r="C55" s="18"/>
      <c r="D55" s="18"/>
      <c r="E55" s="18"/>
      <c r="F55" s="18"/>
      <c r="G55" s="19"/>
      <c r="I55" s="65"/>
      <c r="J55" s="261" t="s">
        <v>22</v>
      </c>
      <c r="K55" s="261"/>
      <c r="L55" s="261"/>
      <c r="M55" s="110">
        <v>4700000</v>
      </c>
      <c r="N55" s="2"/>
      <c r="O55" s="241"/>
      <c r="P55" s="242"/>
      <c r="Q55" s="242"/>
      <c r="R55" s="242"/>
      <c r="S55" s="237"/>
      <c r="T55" s="31"/>
    </row>
    <row r="56" spans="1:20" ht="39" customHeight="1">
      <c r="A56" s="2"/>
      <c r="G56" s="4"/>
      <c r="I56" s="65"/>
      <c r="J56" s="52" t="s">
        <v>23</v>
      </c>
      <c r="K56" s="52"/>
      <c r="L56" s="52"/>
      <c r="M56" s="110">
        <v>46900000</v>
      </c>
      <c r="N56" s="2"/>
      <c r="O56" s="241"/>
      <c r="P56" s="242"/>
      <c r="Q56" s="242"/>
      <c r="R56" s="242"/>
      <c r="S56" s="237"/>
      <c r="T56" s="31"/>
    </row>
    <row r="57" spans="1:20" ht="25.5" thickBot="1">
      <c r="A57" s="2"/>
      <c r="G57" s="4"/>
      <c r="I57" s="51"/>
      <c r="J57" s="220"/>
      <c r="K57" s="220"/>
      <c r="L57" s="220"/>
      <c r="M57" s="110"/>
      <c r="N57" s="2"/>
      <c r="O57" s="121"/>
      <c r="P57" s="122"/>
      <c r="Q57" s="122"/>
      <c r="R57" s="123">
        <f>SUM(S58+S60+S62)</f>
        <v>98151780</v>
      </c>
      <c r="S57" s="238"/>
      <c r="T57" s="31"/>
    </row>
    <row r="58" spans="1:20" ht="18" customHeight="1">
      <c r="A58" s="2"/>
      <c r="D58" s="125"/>
      <c r="F58" s="125"/>
      <c r="G58" s="4"/>
      <c r="I58" s="69"/>
      <c r="J58" s="52"/>
      <c r="K58" s="52"/>
      <c r="L58" s="52"/>
      <c r="M58" s="110"/>
      <c r="N58" s="2"/>
      <c r="O58" s="47" t="s">
        <v>33</v>
      </c>
      <c r="P58" s="48"/>
      <c r="Q58" s="48"/>
      <c r="R58" s="126"/>
      <c r="S58" s="127">
        <v>33351780</v>
      </c>
      <c r="T58" s="31"/>
    </row>
    <row r="59" spans="1:20" ht="18" customHeight="1">
      <c r="A59" s="2"/>
      <c r="G59" s="4"/>
      <c r="I59" s="51"/>
      <c r="M59" s="1"/>
      <c r="N59" s="2"/>
      <c r="O59" s="98"/>
      <c r="P59" s="55" t="s">
        <v>34</v>
      </c>
      <c r="Q59" s="55"/>
      <c r="R59" s="128"/>
      <c r="S59" s="79">
        <v>33351780</v>
      </c>
      <c r="T59" s="31"/>
    </row>
    <row r="60" spans="1:20">
      <c r="A60" s="2"/>
      <c r="G60" s="4"/>
      <c r="I60" s="69"/>
      <c r="M60" s="1"/>
      <c r="N60" s="2"/>
      <c r="O60" s="70" t="s">
        <v>126</v>
      </c>
      <c r="P60" s="72"/>
      <c r="Q60" s="72"/>
      <c r="R60" s="15"/>
      <c r="S60" s="60">
        <v>64800000</v>
      </c>
      <c r="T60" s="31"/>
    </row>
    <row r="61" spans="1:20" ht="20.25" customHeight="1">
      <c r="A61" s="2"/>
      <c r="G61" s="4"/>
      <c r="I61" s="228" t="s">
        <v>24</v>
      </c>
      <c r="J61" s="229"/>
      <c r="K61" s="229"/>
      <c r="L61" s="229"/>
      <c r="M61" s="129">
        <v>554994052</v>
      </c>
      <c r="N61" s="2"/>
      <c r="O61" s="64"/>
      <c r="P61" s="71" t="s">
        <v>127</v>
      </c>
      <c r="Q61" s="71"/>
      <c r="S61" s="73">
        <v>64800000</v>
      </c>
      <c r="T61" s="31"/>
    </row>
    <row r="62" spans="1:20" ht="20.25" customHeight="1">
      <c r="A62" s="2"/>
      <c r="F62" s="125"/>
      <c r="G62" s="4"/>
      <c r="I62" s="64"/>
      <c r="J62" s="230" t="s">
        <v>114</v>
      </c>
      <c r="K62" s="230"/>
      <c r="L62" s="230"/>
      <c r="M62" s="130">
        <v>98590296</v>
      </c>
      <c r="N62" s="2"/>
      <c r="O62" s="70"/>
      <c r="P62" s="72"/>
      <c r="Q62" s="72"/>
      <c r="R62" s="15"/>
      <c r="S62" s="60"/>
      <c r="T62" s="31"/>
    </row>
    <row r="63" spans="1:20" ht="31.5" customHeight="1" thickBot="1">
      <c r="A63" s="2"/>
      <c r="G63" s="4"/>
      <c r="I63" s="54"/>
      <c r="J63" s="156" t="s">
        <v>115</v>
      </c>
      <c r="K63" s="156"/>
      <c r="L63" s="156"/>
      <c r="M63" s="130">
        <v>456403756</v>
      </c>
      <c r="N63" s="2"/>
      <c r="O63" s="131"/>
      <c r="P63" s="132"/>
      <c r="Q63" s="132"/>
      <c r="R63" s="3"/>
      <c r="S63" s="133"/>
      <c r="T63" s="31"/>
    </row>
    <row r="64" spans="1:20" ht="24" customHeight="1">
      <c r="A64" s="2"/>
      <c r="G64" s="4"/>
      <c r="I64" s="54"/>
      <c r="J64" s="156"/>
      <c r="K64" s="156"/>
      <c r="L64" s="156"/>
      <c r="M64" s="130"/>
      <c r="N64" s="2"/>
      <c r="O64" s="2"/>
      <c r="P64" s="204"/>
      <c r="Q64" s="204"/>
      <c r="R64" s="204"/>
      <c r="S64" s="26"/>
      <c r="T64" s="31"/>
    </row>
    <row r="65" spans="1:20" ht="39.75" customHeight="1" thickBot="1">
      <c r="A65" s="2"/>
      <c r="G65" s="4"/>
      <c r="I65" s="152" t="s">
        <v>25</v>
      </c>
      <c r="J65" s="153"/>
      <c r="K65" s="153"/>
      <c r="L65" s="153"/>
      <c r="M65" s="140">
        <v>279086472</v>
      </c>
      <c r="N65" s="2"/>
      <c r="O65" s="8"/>
      <c r="P65" s="194"/>
      <c r="Q65" s="194"/>
      <c r="R65" s="194"/>
      <c r="S65" s="83"/>
      <c r="T65" s="31"/>
    </row>
    <row r="66" spans="1:20" ht="30" customHeight="1" thickBot="1">
      <c r="A66" s="2"/>
      <c r="G66" s="4"/>
      <c r="I66" s="64"/>
      <c r="J66" s="168" t="s">
        <v>66</v>
      </c>
      <c r="K66" s="168"/>
      <c r="L66" s="168"/>
      <c r="M66" s="130">
        <v>195000000</v>
      </c>
      <c r="N66" s="2"/>
      <c r="O66" s="8"/>
      <c r="P66" s="194"/>
      <c r="Q66" s="194"/>
      <c r="R66" s="194"/>
      <c r="S66" s="83"/>
      <c r="T66" s="31"/>
    </row>
    <row r="67" spans="1:20" s="136" customFormat="1" ht="35.25" customHeight="1">
      <c r="A67" s="2"/>
      <c r="B67" s="1"/>
      <c r="C67" s="1"/>
      <c r="D67" s="1"/>
      <c r="E67" s="1"/>
      <c r="F67" s="1"/>
      <c r="G67" s="4"/>
      <c r="H67" s="1"/>
      <c r="I67" s="208" t="s">
        <v>116</v>
      </c>
      <c r="J67" s="169"/>
      <c r="K67" s="169"/>
      <c r="L67" s="169"/>
      <c r="M67" s="150">
        <v>25475000</v>
      </c>
      <c r="N67" s="134"/>
      <c r="O67" s="234" t="s">
        <v>41</v>
      </c>
      <c r="P67" s="235"/>
      <c r="Q67" s="235"/>
      <c r="R67" s="235"/>
      <c r="S67" s="135">
        <f>K11+L46+R11+R29+R57</f>
        <v>2094815964</v>
      </c>
      <c r="T67" s="31"/>
    </row>
    <row r="68" spans="1:20" ht="41.5" customHeight="1">
      <c r="A68" s="2"/>
      <c r="G68" s="4"/>
      <c r="I68" s="64"/>
      <c r="J68" s="168" t="s">
        <v>117</v>
      </c>
      <c r="K68" s="168"/>
      <c r="L68" s="168"/>
      <c r="M68" s="137">
        <v>8811472</v>
      </c>
      <c r="N68" s="2"/>
      <c r="O68" s="199" t="s">
        <v>40</v>
      </c>
      <c r="P68" s="200"/>
      <c r="Q68" s="200"/>
      <c r="R68" s="200"/>
      <c r="S68" s="264">
        <f>G15-S67</f>
        <v>151425336</v>
      </c>
      <c r="T68" s="31"/>
    </row>
    <row r="69" spans="1:20" ht="25.5" customHeight="1" thickBot="1">
      <c r="A69" s="2"/>
      <c r="C69" s="125"/>
      <c r="G69" s="4"/>
      <c r="I69" s="64"/>
      <c r="J69" s="168" t="s">
        <v>118</v>
      </c>
      <c r="K69" s="168"/>
      <c r="L69" s="168"/>
      <c r="M69" s="137">
        <v>45000000</v>
      </c>
      <c r="N69" s="2"/>
      <c r="O69" s="262"/>
      <c r="P69" s="263"/>
      <c r="Q69" s="263"/>
      <c r="R69" s="263"/>
      <c r="S69" s="265"/>
      <c r="T69" s="31"/>
    </row>
    <row r="70" spans="1:20" ht="21" customHeight="1">
      <c r="A70" s="2"/>
      <c r="G70" s="4"/>
      <c r="I70" s="70"/>
      <c r="J70" s="138" t="s">
        <v>119</v>
      </c>
      <c r="L70" s="72"/>
      <c r="M70" s="139">
        <v>4800000</v>
      </c>
      <c r="N70" s="2"/>
      <c r="O70" s="243" t="s">
        <v>42</v>
      </c>
      <c r="P70" s="244"/>
      <c r="Q70" s="244"/>
      <c r="R70" s="244"/>
      <c r="S70" s="245"/>
      <c r="T70" s="31"/>
    </row>
    <row r="71" spans="1:20" s="15" customFormat="1" ht="23.25" customHeight="1" thickBot="1">
      <c r="A71" s="14"/>
      <c r="G71" s="16"/>
      <c r="I71" s="70" t="s">
        <v>26</v>
      </c>
      <c r="J71" s="72"/>
      <c r="K71" s="72"/>
      <c r="L71" s="72"/>
      <c r="M71" s="140">
        <v>4000000</v>
      </c>
      <c r="N71" s="14"/>
      <c r="O71" s="246"/>
      <c r="P71" s="247"/>
      <c r="Q71" s="247"/>
      <c r="R71" s="247"/>
      <c r="S71" s="248"/>
      <c r="T71" s="141"/>
    </row>
    <row r="72" spans="1:20" ht="23.25" customHeight="1">
      <c r="A72" s="2"/>
      <c r="G72" s="4"/>
      <c r="I72" s="64"/>
      <c r="J72" s="158" t="s">
        <v>55</v>
      </c>
      <c r="K72" s="158"/>
      <c r="L72" s="158"/>
      <c r="M72" s="130">
        <v>4000000</v>
      </c>
      <c r="N72" s="2"/>
      <c r="O72" s="195" t="s">
        <v>1</v>
      </c>
      <c r="P72" s="196"/>
      <c r="Q72" s="196"/>
      <c r="R72" s="196"/>
      <c r="S72" s="256">
        <v>73574664</v>
      </c>
      <c r="T72" s="31"/>
    </row>
    <row r="73" spans="1:20" ht="17.25" customHeight="1">
      <c r="A73" s="2"/>
      <c r="G73" s="142"/>
      <c r="I73" s="64"/>
      <c r="J73" s="71"/>
      <c r="K73" s="71"/>
      <c r="L73" s="71"/>
      <c r="M73" s="139"/>
      <c r="N73" s="2"/>
      <c r="O73" s="152"/>
      <c r="P73" s="153"/>
      <c r="Q73" s="153"/>
      <c r="R73" s="153"/>
      <c r="S73" s="257"/>
      <c r="T73" s="31"/>
    </row>
    <row r="74" spans="1:20" ht="17.25" customHeight="1">
      <c r="A74" s="2"/>
      <c r="G74" s="4"/>
      <c r="I74" s="201"/>
      <c r="J74" s="202"/>
      <c r="K74" s="202"/>
      <c r="L74" s="202"/>
      <c r="M74" s="140"/>
      <c r="N74" s="2"/>
      <c r="O74" s="208" t="s">
        <v>128</v>
      </c>
      <c r="P74" s="169"/>
      <c r="Q74" s="169"/>
      <c r="R74" s="169"/>
      <c r="S74" s="73">
        <v>73574664</v>
      </c>
      <c r="T74" s="31"/>
    </row>
    <row r="75" spans="1:20" ht="17.25" customHeight="1">
      <c r="A75" s="2"/>
      <c r="G75" s="4"/>
      <c r="I75" s="64"/>
      <c r="J75" s="210"/>
      <c r="K75" s="210"/>
      <c r="L75" s="210"/>
      <c r="M75" s="130"/>
      <c r="N75" s="2"/>
      <c r="O75" s="70" t="s">
        <v>2</v>
      </c>
      <c r="P75" s="72"/>
      <c r="Q75" s="72"/>
      <c r="R75" s="139"/>
      <c r="S75" s="60">
        <v>225000000</v>
      </c>
      <c r="T75" s="31"/>
    </row>
    <row r="76" spans="1:20" ht="17.25" customHeight="1">
      <c r="A76" s="2"/>
      <c r="G76" s="4"/>
      <c r="I76" s="2"/>
      <c r="J76" s="226"/>
      <c r="K76" s="226"/>
      <c r="L76" s="226"/>
      <c r="M76" s="143"/>
      <c r="N76" s="2"/>
      <c r="O76" s="209" t="s">
        <v>129</v>
      </c>
      <c r="P76" s="210"/>
      <c r="Q76" s="210"/>
      <c r="R76" s="210"/>
      <c r="S76" s="73">
        <v>225000000</v>
      </c>
      <c r="T76" s="31"/>
    </row>
    <row r="77" spans="1:20" ht="23.25" customHeight="1" thickBot="1">
      <c r="A77" s="8"/>
      <c r="B77" s="3"/>
      <c r="C77" s="3"/>
      <c r="D77" s="3"/>
      <c r="E77" s="3"/>
      <c r="F77" s="3"/>
      <c r="G77" s="9"/>
      <c r="I77" s="8"/>
      <c r="J77" s="3"/>
      <c r="K77" s="3"/>
      <c r="L77" s="3"/>
      <c r="M77" s="144"/>
      <c r="N77" s="2"/>
      <c r="O77" s="201" t="s">
        <v>43</v>
      </c>
      <c r="P77" s="202"/>
      <c r="Q77" s="202"/>
      <c r="R77" s="202"/>
      <c r="S77" s="101">
        <f>S72-S75</f>
        <v>-151425336</v>
      </c>
      <c r="T77" s="31"/>
    </row>
    <row r="78" spans="1:20" ht="27.75" customHeight="1" thickBot="1">
      <c r="A78" s="8"/>
      <c r="B78" s="3"/>
      <c r="C78" s="3"/>
      <c r="D78" s="3"/>
      <c r="E78" s="3"/>
      <c r="F78" s="3"/>
      <c r="G78" s="9"/>
      <c r="H78" s="3"/>
      <c r="I78" s="227"/>
      <c r="J78" s="227"/>
      <c r="K78" s="227"/>
      <c r="L78" s="227"/>
      <c r="M78" s="145"/>
      <c r="N78" s="8"/>
      <c r="O78" s="146" t="s">
        <v>44</v>
      </c>
      <c r="P78" s="147"/>
      <c r="Q78" s="147"/>
      <c r="R78" s="147"/>
      <c r="S78" s="148">
        <f>S68+S77</f>
        <v>0</v>
      </c>
      <c r="T78" s="31"/>
    </row>
    <row r="79" spans="1:20">
      <c r="I79" s="204"/>
      <c r="J79" s="204"/>
      <c r="K79" s="204"/>
      <c r="S79" s="203"/>
    </row>
    <row r="80" spans="1:20" hidden="1">
      <c r="I80" s="205">
        <f>K11+L46+R11+R29+R57</f>
        <v>2094815964</v>
      </c>
      <c r="J80" s="205"/>
      <c r="K80" s="206"/>
      <c r="L80" s="207"/>
      <c r="M80" s="204"/>
      <c r="S80" s="203"/>
    </row>
    <row r="81" spans="9:19" hidden="1">
      <c r="I81" s="205">
        <v>20000000</v>
      </c>
      <c r="J81" s="205"/>
      <c r="K81" s="205"/>
      <c r="L81" s="1" t="s">
        <v>35</v>
      </c>
      <c r="M81" s="25" t="e">
        <f>K11+R11+R47+R68+#REF!</f>
        <v>#REF!</v>
      </c>
      <c r="S81" s="1"/>
    </row>
    <row r="82" spans="9:19" hidden="1">
      <c r="I82" s="205">
        <f>SUM(I80:I81)</f>
        <v>2114815964</v>
      </c>
      <c r="J82" s="205"/>
      <c r="K82" s="206"/>
      <c r="L82" s="1" t="s">
        <v>36</v>
      </c>
      <c r="M82" s="25" t="e">
        <f>#REF!</f>
        <v>#REF!</v>
      </c>
      <c r="S82" s="1"/>
    </row>
    <row r="83" spans="9:19" hidden="1">
      <c r="I83" s="204"/>
      <c r="J83" s="204"/>
      <c r="K83" s="204"/>
      <c r="L83" s="1" t="s">
        <v>37</v>
      </c>
      <c r="M83" s="25" t="e">
        <f>M81-M82</f>
        <v>#REF!</v>
      </c>
      <c r="R83" s="149"/>
      <c r="S83" s="1"/>
    </row>
    <row r="84" spans="9:19" hidden="1">
      <c r="I84" s="204"/>
      <c r="J84" s="204"/>
      <c r="K84" s="204"/>
      <c r="L84" s="1" t="s">
        <v>38</v>
      </c>
      <c r="M84" s="25">
        <v>20000</v>
      </c>
      <c r="S84" s="1"/>
    </row>
    <row r="85" spans="9:19" hidden="1">
      <c r="I85" s="204"/>
      <c r="J85" s="204"/>
      <c r="K85" s="204"/>
      <c r="L85" s="1" t="s">
        <v>39</v>
      </c>
      <c r="M85" s="25">
        <f>102843353+20000000</f>
        <v>122843353</v>
      </c>
      <c r="S85" s="1"/>
    </row>
    <row r="86" spans="9:19" hidden="1">
      <c r="I86" s="204"/>
      <c r="J86" s="204"/>
      <c r="K86" s="204"/>
      <c r="S86" s="1"/>
    </row>
    <row r="87" spans="9:19" hidden="1">
      <c r="I87" s="204"/>
      <c r="J87" s="204"/>
      <c r="K87" s="204"/>
      <c r="S87" s="1"/>
    </row>
    <row r="88" spans="9:19" hidden="1">
      <c r="I88" s="204"/>
      <c r="J88" s="204"/>
      <c r="K88" s="204"/>
      <c r="S88" s="1"/>
    </row>
    <row r="89" spans="9:19" hidden="1">
      <c r="I89" s="204"/>
      <c r="J89" s="204"/>
      <c r="K89" s="204"/>
      <c r="L89" s="149" t="e">
        <f>M10+S10+S45+S67+#REF!</f>
        <v>#REF!</v>
      </c>
      <c r="S89" s="1"/>
    </row>
    <row r="90" spans="9:19">
      <c r="I90" s="204"/>
      <c r="J90" s="204"/>
      <c r="K90" s="204"/>
    </row>
    <row r="91" spans="9:19">
      <c r="I91" s="204"/>
      <c r="J91" s="204"/>
      <c r="K91" s="204"/>
      <c r="S91" s="203"/>
    </row>
    <row r="92" spans="9:19">
      <c r="I92" s="204"/>
      <c r="J92" s="204"/>
      <c r="K92" s="204"/>
      <c r="S92" s="203"/>
    </row>
    <row r="93" spans="9:19">
      <c r="I93" s="204"/>
      <c r="J93" s="204"/>
      <c r="K93" s="204"/>
      <c r="S93" s="1" t="s">
        <v>82</v>
      </c>
    </row>
    <row r="94" spans="9:19">
      <c r="I94" s="204"/>
      <c r="J94" s="204"/>
      <c r="K94" s="204"/>
    </row>
    <row r="95" spans="9:19">
      <c r="I95" s="204"/>
      <c r="J95" s="204"/>
      <c r="K95" s="204"/>
    </row>
    <row r="96" spans="9:19">
      <c r="I96" s="204"/>
      <c r="J96" s="204"/>
      <c r="K96" s="204"/>
    </row>
    <row r="97" spans="9:19">
      <c r="I97" s="204"/>
      <c r="J97" s="204"/>
      <c r="K97" s="204"/>
    </row>
    <row r="98" spans="9:19">
      <c r="I98" s="204"/>
      <c r="J98" s="204"/>
      <c r="K98" s="204"/>
    </row>
    <row r="99" spans="9:19">
      <c r="I99" s="204"/>
      <c r="J99" s="204"/>
      <c r="K99" s="204"/>
    </row>
    <row r="100" spans="9:19">
      <c r="I100" s="204"/>
      <c r="J100" s="204"/>
      <c r="K100" s="204"/>
      <c r="S100" s="25" t="s">
        <v>82</v>
      </c>
    </row>
  </sheetData>
  <mergeCells count="162">
    <mergeCell ref="G37:G38"/>
    <mergeCell ref="G32:G33"/>
    <mergeCell ref="J40:L40"/>
    <mergeCell ref="C51:F52"/>
    <mergeCell ref="C53:F54"/>
    <mergeCell ref="A41:F42"/>
    <mergeCell ref="A29:B31"/>
    <mergeCell ref="A32:B33"/>
    <mergeCell ref="O72:R73"/>
    <mergeCell ref="S72:S73"/>
    <mergeCell ref="G51:G52"/>
    <mergeCell ref="G53:G54"/>
    <mergeCell ref="P65:R65"/>
    <mergeCell ref="O32:R32"/>
    <mergeCell ref="G35:G36"/>
    <mergeCell ref="A35:B36"/>
    <mergeCell ref="A37:B38"/>
    <mergeCell ref="J32:L32"/>
    <mergeCell ref="J57:L57"/>
    <mergeCell ref="J55:L55"/>
    <mergeCell ref="O68:R69"/>
    <mergeCell ref="S68:S69"/>
    <mergeCell ref="J69:L69"/>
    <mergeCell ref="C47:F48"/>
    <mergeCell ref="G47:G48"/>
    <mergeCell ref="A43:F44"/>
    <mergeCell ref="C37:F38"/>
    <mergeCell ref="J35:L35"/>
    <mergeCell ref="P35:R35"/>
    <mergeCell ref="J29:L29"/>
    <mergeCell ref="J28:L28"/>
    <mergeCell ref="A21:F22"/>
    <mergeCell ref="C23:F24"/>
    <mergeCell ref="C25:F26"/>
    <mergeCell ref="C27:F28"/>
    <mergeCell ref="C29:F31"/>
    <mergeCell ref="C32:F33"/>
    <mergeCell ref="C35:F36"/>
    <mergeCell ref="A2:S2"/>
    <mergeCell ref="J72:L72"/>
    <mergeCell ref="J76:L76"/>
    <mergeCell ref="I78:L78"/>
    <mergeCell ref="I67:L67"/>
    <mergeCell ref="J68:L68"/>
    <mergeCell ref="I74:L74"/>
    <mergeCell ref="J75:L75"/>
    <mergeCell ref="I61:L61"/>
    <mergeCell ref="J62:L62"/>
    <mergeCell ref="J63:L63"/>
    <mergeCell ref="J64:L64"/>
    <mergeCell ref="J66:L66"/>
    <mergeCell ref="M45:M46"/>
    <mergeCell ref="I52:L52"/>
    <mergeCell ref="J53:L53"/>
    <mergeCell ref="P64:R64"/>
    <mergeCell ref="P66:R66"/>
    <mergeCell ref="O67:R67"/>
    <mergeCell ref="S54:S57"/>
    <mergeCell ref="O54:R56"/>
    <mergeCell ref="O70:S71"/>
    <mergeCell ref="G29:G31"/>
    <mergeCell ref="S27:S31"/>
    <mergeCell ref="O74:R74"/>
    <mergeCell ref="O77:R77"/>
    <mergeCell ref="O76:R76"/>
    <mergeCell ref="O27:R28"/>
    <mergeCell ref="R29:R31"/>
    <mergeCell ref="I99:K99"/>
    <mergeCell ref="I100:K100"/>
    <mergeCell ref="J24:L24"/>
    <mergeCell ref="I27:L27"/>
    <mergeCell ref="J36:L36"/>
    <mergeCell ref="I41:L41"/>
    <mergeCell ref="I42:L42"/>
    <mergeCell ref="I45:L45"/>
    <mergeCell ref="I93:K93"/>
    <mergeCell ref="I94:K94"/>
    <mergeCell ref="I95:K95"/>
    <mergeCell ref="I96:K96"/>
    <mergeCell ref="I97:K97"/>
    <mergeCell ref="I98:K98"/>
    <mergeCell ref="I88:K88"/>
    <mergeCell ref="I89:K89"/>
    <mergeCell ref="I90:K90"/>
    <mergeCell ref="I91:K91"/>
    <mergeCell ref="J48:L48"/>
    <mergeCell ref="S91:S92"/>
    <mergeCell ref="I92:K92"/>
    <mergeCell ref="I82:K82"/>
    <mergeCell ref="I83:K83"/>
    <mergeCell ref="I84:K84"/>
    <mergeCell ref="I85:K85"/>
    <mergeCell ref="I86:K86"/>
    <mergeCell ref="I87:K87"/>
    <mergeCell ref="I79:K79"/>
    <mergeCell ref="S79:S80"/>
    <mergeCell ref="I80:K80"/>
    <mergeCell ref="L80:M80"/>
    <mergeCell ref="I81:K81"/>
    <mergeCell ref="I12:L12"/>
    <mergeCell ref="O12:R12"/>
    <mergeCell ref="J13:L13"/>
    <mergeCell ref="P13:R13"/>
    <mergeCell ref="P17:R17"/>
    <mergeCell ref="I10:L10"/>
    <mergeCell ref="M10:M11"/>
    <mergeCell ref="O10:R10"/>
    <mergeCell ref="A18:G19"/>
    <mergeCell ref="J19:L19"/>
    <mergeCell ref="P16:R16"/>
    <mergeCell ref="J14:L14"/>
    <mergeCell ref="P14:R14"/>
    <mergeCell ref="J15:L15"/>
    <mergeCell ref="O15:R15"/>
    <mergeCell ref="A3:S3"/>
    <mergeCell ref="A4:S4"/>
    <mergeCell ref="A5:S5"/>
    <mergeCell ref="A6:S6"/>
    <mergeCell ref="A23:B24"/>
    <mergeCell ref="A25:B26"/>
    <mergeCell ref="A27:B28"/>
    <mergeCell ref="S10:S11"/>
    <mergeCell ref="G27:G28"/>
    <mergeCell ref="J20:L20"/>
    <mergeCell ref="I8:S9"/>
    <mergeCell ref="A8:G9"/>
    <mergeCell ref="C13:F14"/>
    <mergeCell ref="B15:F16"/>
    <mergeCell ref="G15:G16"/>
    <mergeCell ref="G13:G14"/>
    <mergeCell ref="A10:F10"/>
    <mergeCell ref="J23:L23"/>
    <mergeCell ref="P21:R21"/>
    <mergeCell ref="J16:L16"/>
    <mergeCell ref="J17:L17"/>
    <mergeCell ref="J18:L18"/>
    <mergeCell ref="J26:L26"/>
    <mergeCell ref="P26:R26"/>
    <mergeCell ref="I65:L65"/>
    <mergeCell ref="P18:R18"/>
    <mergeCell ref="G23:G24"/>
    <mergeCell ref="G25:G26"/>
    <mergeCell ref="P24:R24"/>
    <mergeCell ref="J25:L25"/>
    <mergeCell ref="P25:R25"/>
    <mergeCell ref="J30:L30"/>
    <mergeCell ref="J49:L49"/>
    <mergeCell ref="J50:L50"/>
    <mergeCell ref="I47:L47"/>
    <mergeCell ref="J44:L44"/>
    <mergeCell ref="I31:L31"/>
    <mergeCell ref="O29:Q31"/>
    <mergeCell ref="P52:R52"/>
    <mergeCell ref="P53:R53"/>
    <mergeCell ref="P50:R50"/>
    <mergeCell ref="J38:L38"/>
    <mergeCell ref="J39:L39"/>
    <mergeCell ref="P41:R41"/>
    <mergeCell ref="P38:R38"/>
    <mergeCell ref="J37:L37"/>
    <mergeCell ref="P37:R37"/>
    <mergeCell ref="P33:R33"/>
  </mergeCells>
  <pageMargins left="0.70866141732283472" right="0.70866141732283472" top="0.74803149606299213" bottom="0.74803149606299213" header="0.31496062992125984" footer="0.31496062992125984"/>
  <pageSetup paperSize="300" scale="27" orientation="landscape" r:id="rId1"/>
  <colBreaks count="1" manualBreakCount="1">
    <brk id="19" max="7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686F-09E0-42F7-B664-002CA03500AD}">
  <dimension ref="A1:C77"/>
  <sheetViews>
    <sheetView zoomScale="50" zoomScaleNormal="50" workbookViewId="0">
      <selection activeCell="K11" sqref="K11"/>
    </sheetView>
  </sheetViews>
  <sheetFormatPr defaultRowHeight="14.5"/>
  <cols>
    <col min="1" max="1" width="6.26953125" customWidth="1"/>
    <col min="2" max="2" width="103.81640625" customWidth="1"/>
    <col min="3" max="3" width="57.54296875" customWidth="1"/>
  </cols>
  <sheetData>
    <row r="1" spans="1:3" ht="15.5">
      <c r="A1" s="17"/>
      <c r="B1" s="18"/>
      <c r="C1" s="24"/>
    </row>
    <row r="2" spans="1:3" ht="27.5">
      <c r="A2" s="267" t="s">
        <v>89</v>
      </c>
      <c r="B2" s="268"/>
      <c r="C2" s="269"/>
    </row>
    <row r="3" spans="1:3" ht="27.5">
      <c r="A3" s="267" t="s">
        <v>90</v>
      </c>
      <c r="B3" s="268"/>
      <c r="C3" s="269"/>
    </row>
    <row r="4" spans="1:3" ht="27.5">
      <c r="A4" s="267" t="s">
        <v>69</v>
      </c>
      <c r="B4" s="268"/>
      <c r="C4" s="269"/>
    </row>
    <row r="5" spans="1:3" ht="25">
      <c r="A5" s="270" t="s">
        <v>91</v>
      </c>
      <c r="B5" s="216"/>
      <c r="C5" s="271"/>
    </row>
    <row r="6" spans="1:3" ht="20">
      <c r="A6" s="272" t="s">
        <v>130</v>
      </c>
      <c r="B6" s="273"/>
      <c r="C6" s="274"/>
    </row>
    <row r="7" spans="1:3" ht="15.5">
      <c r="A7" s="2"/>
      <c r="B7" s="1"/>
      <c r="C7" s="27"/>
    </row>
    <row r="8" spans="1:3">
      <c r="A8" s="252" t="s">
        <v>36</v>
      </c>
      <c r="B8" s="253"/>
      <c r="C8" s="275"/>
    </row>
    <row r="9" spans="1:3">
      <c r="A9" s="252"/>
      <c r="B9" s="253"/>
      <c r="C9" s="275"/>
    </row>
    <row r="10" spans="1:3">
      <c r="A10" s="252"/>
      <c r="B10" s="253"/>
      <c r="C10" s="275"/>
    </row>
    <row r="11" spans="1:3" ht="21">
      <c r="A11" s="44"/>
      <c r="B11" s="276" t="s">
        <v>92</v>
      </c>
      <c r="C11" s="277">
        <v>128293000</v>
      </c>
    </row>
    <row r="12" spans="1:3" ht="21">
      <c r="A12" s="44"/>
      <c r="B12" s="276"/>
      <c r="C12" s="277"/>
    </row>
    <row r="13" spans="1:3" ht="21">
      <c r="A13" s="44"/>
      <c r="B13" s="276" t="s">
        <v>93</v>
      </c>
      <c r="C13" s="277">
        <v>2071126200</v>
      </c>
    </row>
    <row r="14" spans="1:3" ht="21">
      <c r="A14" s="44"/>
      <c r="B14" s="276"/>
      <c r="C14" s="277"/>
    </row>
    <row r="15" spans="1:3" ht="21">
      <c r="A15" s="44"/>
      <c r="B15" s="276"/>
      <c r="C15" s="277"/>
    </row>
    <row r="16" spans="1:3" ht="21">
      <c r="A16" s="44"/>
      <c r="B16" s="276"/>
      <c r="C16" s="277"/>
    </row>
    <row r="17" spans="1:3" ht="21">
      <c r="A17" s="44"/>
      <c r="B17" s="276" t="s">
        <v>94</v>
      </c>
      <c r="C17" s="277">
        <v>4945082</v>
      </c>
    </row>
    <row r="18" spans="1:3" ht="21">
      <c r="A18" s="44"/>
      <c r="B18" s="276"/>
      <c r="C18" s="277"/>
    </row>
    <row r="19" spans="1:3" ht="21">
      <c r="A19" s="44"/>
      <c r="B19" s="276"/>
      <c r="C19" s="277"/>
    </row>
    <row r="20" spans="1:3" ht="21">
      <c r="A20" s="44"/>
      <c r="B20" s="276"/>
      <c r="C20" s="277"/>
    </row>
    <row r="21" spans="1:3" ht="21">
      <c r="A21" s="44"/>
      <c r="B21" s="276"/>
      <c r="C21" s="277"/>
    </row>
    <row r="22" spans="1:3">
      <c r="A22" s="252" t="s">
        <v>47</v>
      </c>
      <c r="B22" s="253"/>
      <c r="C22" s="278">
        <f>C11+C13+C17</f>
        <v>2204364282</v>
      </c>
    </row>
    <row r="23" spans="1:3">
      <c r="A23" s="252"/>
      <c r="B23" s="253"/>
      <c r="C23" s="278"/>
    </row>
    <row r="24" spans="1:3">
      <c r="A24" s="252"/>
      <c r="B24" s="253"/>
      <c r="C24" s="278"/>
    </row>
    <row r="25" spans="1:3">
      <c r="A25" s="252"/>
      <c r="B25" s="253"/>
      <c r="C25" s="278"/>
    </row>
    <row r="26" spans="1:3">
      <c r="A26" s="252"/>
      <c r="B26" s="253"/>
      <c r="C26" s="278"/>
    </row>
    <row r="27" spans="1:3" ht="21">
      <c r="A27" s="44"/>
      <c r="B27" s="85"/>
      <c r="C27" s="86"/>
    </row>
    <row r="28" spans="1:3">
      <c r="A28" s="252" t="s">
        <v>95</v>
      </c>
      <c r="B28" s="253"/>
      <c r="C28" s="279"/>
    </row>
    <row r="29" spans="1:3">
      <c r="A29" s="252"/>
      <c r="B29" s="253"/>
      <c r="C29" s="279"/>
    </row>
    <row r="30" spans="1:3">
      <c r="A30" s="252"/>
      <c r="B30" s="253"/>
      <c r="C30" s="279"/>
    </row>
    <row r="31" spans="1:3">
      <c r="A31" s="252"/>
      <c r="B31" s="253"/>
      <c r="C31" s="279"/>
    </row>
    <row r="32" spans="1:3" ht="30.5">
      <c r="A32" s="94"/>
      <c r="B32" s="276" t="s">
        <v>102</v>
      </c>
      <c r="C32" s="277">
        <v>1072115658</v>
      </c>
    </row>
    <row r="33" spans="1:3" ht="30.5">
      <c r="A33" s="94"/>
      <c r="B33" s="276"/>
      <c r="C33" s="277"/>
    </row>
    <row r="34" spans="1:3" ht="30.5">
      <c r="A34" s="94"/>
      <c r="B34" s="276"/>
      <c r="C34" s="277"/>
    </row>
    <row r="35" spans="1:3" ht="30.5">
      <c r="A35" s="94"/>
      <c r="B35" s="276"/>
      <c r="C35" s="277"/>
    </row>
    <row r="36" spans="1:3" ht="30.5">
      <c r="A36" s="94"/>
      <c r="B36" s="276" t="s">
        <v>103</v>
      </c>
      <c r="C36" s="277">
        <v>829331500</v>
      </c>
    </row>
    <row r="37" spans="1:3" ht="30.5">
      <c r="A37" s="94"/>
      <c r="B37" s="276"/>
      <c r="C37" s="277"/>
    </row>
    <row r="38" spans="1:3" ht="30.5">
      <c r="A38" s="94"/>
      <c r="B38" s="276"/>
      <c r="C38" s="277"/>
    </row>
    <row r="39" spans="1:3" ht="30.5">
      <c r="A39" s="94"/>
      <c r="B39" s="276"/>
      <c r="C39" s="277"/>
    </row>
    <row r="40" spans="1:3" ht="30.5">
      <c r="A40" s="94"/>
      <c r="B40" s="276" t="s">
        <v>104</v>
      </c>
      <c r="C40" s="277">
        <v>74607250</v>
      </c>
    </row>
    <row r="41" spans="1:3" ht="30.5">
      <c r="A41" s="94"/>
      <c r="B41" s="276"/>
      <c r="C41" s="277"/>
    </row>
    <row r="42" spans="1:3" ht="30.5">
      <c r="A42" s="94"/>
      <c r="B42" s="276"/>
      <c r="C42" s="277"/>
    </row>
    <row r="43" spans="1:3" ht="30.5">
      <c r="A43" s="94"/>
      <c r="B43" s="276"/>
      <c r="C43" s="277"/>
    </row>
    <row r="44" spans="1:3" ht="30.5">
      <c r="A44" s="94"/>
      <c r="B44" s="276"/>
      <c r="C44" s="277"/>
    </row>
    <row r="45" spans="1:3" ht="30.5">
      <c r="A45" s="94"/>
      <c r="B45" s="276" t="s">
        <v>105</v>
      </c>
      <c r="C45" s="277">
        <v>0</v>
      </c>
    </row>
    <row r="46" spans="1:3" ht="30.5">
      <c r="A46" s="94"/>
      <c r="B46" s="276"/>
      <c r="C46" s="277"/>
    </row>
    <row r="47" spans="1:3" ht="30.5">
      <c r="A47" s="94"/>
      <c r="B47" s="276"/>
      <c r="C47" s="277"/>
    </row>
    <row r="48" spans="1:3" ht="30.5">
      <c r="A48" s="94"/>
      <c r="B48" s="280" t="s">
        <v>106</v>
      </c>
      <c r="C48" s="277">
        <v>72246000</v>
      </c>
    </row>
    <row r="49" spans="1:3" ht="30.5">
      <c r="A49" s="94"/>
      <c r="B49" s="280"/>
      <c r="C49" s="277"/>
    </row>
    <row r="50" spans="1:3" ht="30.5">
      <c r="A50" s="94"/>
      <c r="B50" s="280"/>
      <c r="C50" s="277"/>
    </row>
    <row r="51" spans="1:3" ht="30.5">
      <c r="A51" s="94"/>
      <c r="B51" s="280"/>
      <c r="C51" s="277"/>
    </row>
    <row r="52" spans="1:3" ht="30.5">
      <c r="A52" s="94"/>
      <c r="B52" s="280"/>
      <c r="C52" s="277"/>
    </row>
    <row r="53" spans="1:3">
      <c r="A53" s="252" t="s">
        <v>41</v>
      </c>
      <c r="B53" s="253"/>
      <c r="C53" s="278">
        <f>SUM(C32:C52)</f>
        <v>2048300408</v>
      </c>
    </row>
    <row r="54" spans="1:3">
      <c r="A54" s="252"/>
      <c r="B54" s="253"/>
      <c r="C54" s="278"/>
    </row>
    <row r="55" spans="1:3">
      <c r="A55" s="252"/>
      <c r="B55" s="253"/>
      <c r="C55" s="278"/>
    </row>
    <row r="56" spans="1:3">
      <c r="A56" s="252"/>
      <c r="B56" s="253"/>
      <c r="C56" s="278"/>
    </row>
    <row r="57" spans="1:3">
      <c r="A57" s="252" t="s">
        <v>96</v>
      </c>
      <c r="B57" s="253"/>
      <c r="C57" s="283">
        <v>156063874</v>
      </c>
    </row>
    <row r="58" spans="1:3">
      <c r="A58" s="252"/>
      <c r="B58" s="253"/>
      <c r="C58" s="283"/>
    </row>
    <row r="59" spans="1:3">
      <c r="A59" s="252"/>
      <c r="B59" s="253"/>
      <c r="C59" s="283"/>
    </row>
    <row r="60" spans="1:3">
      <c r="A60" s="252"/>
      <c r="B60" s="253"/>
      <c r="C60" s="283"/>
    </row>
    <row r="61" spans="1:3" ht="30">
      <c r="A61" s="32"/>
      <c r="B61" s="33"/>
      <c r="C61" s="124"/>
    </row>
    <row r="62" spans="1:3">
      <c r="A62" s="252" t="s">
        <v>42</v>
      </c>
      <c r="B62" s="253"/>
      <c r="C62" s="283"/>
    </row>
    <row r="63" spans="1:3">
      <c r="A63" s="252"/>
      <c r="B63" s="253"/>
      <c r="C63" s="283"/>
    </row>
    <row r="64" spans="1:3">
      <c r="A64" s="252"/>
      <c r="B64" s="253"/>
      <c r="C64" s="283"/>
    </row>
    <row r="65" spans="1:3">
      <c r="A65" s="252"/>
      <c r="B65" s="253"/>
      <c r="C65" s="283"/>
    </row>
    <row r="66" spans="1:3" ht="30.5">
      <c r="A66" s="94"/>
      <c r="B66" s="276" t="s">
        <v>97</v>
      </c>
      <c r="C66" s="279">
        <v>154510790</v>
      </c>
    </row>
    <row r="67" spans="1:3" ht="30.5">
      <c r="A67" s="94"/>
      <c r="B67" s="276"/>
      <c r="C67" s="279"/>
    </row>
    <row r="68" spans="1:3" ht="30.5">
      <c r="A68" s="94"/>
      <c r="B68" s="45"/>
      <c r="C68" s="88"/>
    </row>
    <row r="69" spans="1:3" ht="30.5">
      <c r="A69" s="94"/>
      <c r="B69" s="276" t="s">
        <v>98</v>
      </c>
      <c r="C69" s="279">
        <v>237000000</v>
      </c>
    </row>
    <row r="70" spans="1:3" ht="30">
      <c r="A70" s="32"/>
      <c r="B70" s="276"/>
      <c r="C70" s="279"/>
    </row>
    <row r="71" spans="1:3" ht="30.5">
      <c r="A71" s="94"/>
      <c r="B71" s="276"/>
      <c r="C71" s="279"/>
    </row>
    <row r="72" spans="1:3" ht="30.5">
      <c r="A72" s="94"/>
      <c r="B72" s="45"/>
      <c r="C72" s="88"/>
    </row>
    <row r="73" spans="1:3">
      <c r="A73" s="252" t="s">
        <v>99</v>
      </c>
      <c r="B73" s="253"/>
      <c r="C73" s="283">
        <f>C66-C69</f>
        <v>-82489210</v>
      </c>
    </row>
    <row r="74" spans="1:3">
      <c r="A74" s="252"/>
      <c r="B74" s="253"/>
      <c r="C74" s="283"/>
    </row>
    <row r="75" spans="1:3">
      <c r="A75" s="252"/>
      <c r="B75" s="253"/>
      <c r="C75" s="283"/>
    </row>
    <row r="76" spans="1:3">
      <c r="A76" s="252" t="s">
        <v>100</v>
      </c>
      <c r="B76" s="253"/>
      <c r="C76" s="283">
        <v>73574664</v>
      </c>
    </row>
    <row r="77" spans="1:3" ht="15" thickBot="1">
      <c r="A77" s="281"/>
      <c r="B77" s="282"/>
      <c r="C77" s="284"/>
    </row>
  </sheetData>
  <mergeCells count="41">
    <mergeCell ref="A73:B75"/>
    <mergeCell ref="C73:C75"/>
    <mergeCell ref="A76:B77"/>
    <mergeCell ref="C76:C77"/>
    <mergeCell ref="A62:B65"/>
    <mergeCell ref="C62:C65"/>
    <mergeCell ref="B66:B67"/>
    <mergeCell ref="C66:C67"/>
    <mergeCell ref="B69:B71"/>
    <mergeCell ref="C69:C71"/>
    <mergeCell ref="B48:B52"/>
    <mergeCell ref="C48:C52"/>
    <mergeCell ref="A53:B56"/>
    <mergeCell ref="C53:C56"/>
    <mergeCell ref="A57:B60"/>
    <mergeCell ref="C57:C60"/>
    <mergeCell ref="B36:B39"/>
    <mergeCell ref="C36:C39"/>
    <mergeCell ref="B40:B44"/>
    <mergeCell ref="C40:C44"/>
    <mergeCell ref="B45:B47"/>
    <mergeCell ref="C45:C47"/>
    <mergeCell ref="A22:B26"/>
    <mergeCell ref="C22:C26"/>
    <mergeCell ref="A28:B31"/>
    <mergeCell ref="C28:C31"/>
    <mergeCell ref="B32:B35"/>
    <mergeCell ref="C32:C35"/>
    <mergeCell ref="B11:B12"/>
    <mergeCell ref="C11:C12"/>
    <mergeCell ref="B13:B16"/>
    <mergeCell ref="C13:C16"/>
    <mergeCell ref="B17:B21"/>
    <mergeCell ref="C17:C21"/>
    <mergeCell ref="A2:C2"/>
    <mergeCell ref="A3:C3"/>
    <mergeCell ref="A4:C4"/>
    <mergeCell ref="A5:C5"/>
    <mergeCell ref="A6:C6"/>
    <mergeCell ref="A8:B10"/>
    <mergeCell ref="C8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APBDES 2026</vt:lpstr>
      <vt:lpstr>LPJ 2025</vt:lpstr>
      <vt:lpstr>'BANNER APBDES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2025-01-14T04:13:05Z</cp:lastPrinted>
  <dcterms:created xsi:type="dcterms:W3CDTF">2018-02-01T17:08:01Z</dcterms:created>
  <dcterms:modified xsi:type="dcterms:W3CDTF">2026-04-27T04:10:47Z</dcterms:modified>
</cp:coreProperties>
</file>